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8" activeTab="8"/>
  </bookViews>
  <sheets>
    <sheet name="kalendarze (4)" sheetId="1" r:id="rId1"/>
    <sheet name="Arkusz1" sheetId="2" r:id="rId2"/>
    <sheet name="17-Z-1-2016" sheetId="3" r:id="rId3"/>
    <sheet name="08-09-2017" sheetId="4" r:id="rId4"/>
    <sheet name="Arkusz2" sheetId="5" r:id="rId5"/>
    <sheet name="08-09-17" sheetId="6" r:id="rId6"/>
    <sheet name="kalendarze" sheetId="7" r:id="rId7"/>
    <sheet name="kalendarze (2)" sheetId="8" r:id="rId8"/>
    <sheet name="artykułu biurowe-2019" sheetId="9" r:id="rId9"/>
  </sheets>
  <definedNames/>
  <calcPr fullCalcOnLoad="1"/>
</workbook>
</file>

<file path=xl/sharedStrings.xml><?xml version="1.0" encoding="utf-8"?>
<sst xmlns="http://schemas.openxmlformats.org/spreadsheetml/2006/main" count="2396" uniqueCount="429">
  <si>
    <t>lp</t>
  </si>
  <si>
    <t>nazwa</t>
  </si>
  <si>
    <t>opis</t>
  </si>
  <si>
    <t>J.M</t>
  </si>
  <si>
    <t xml:space="preserve"> ilość</t>
  </si>
  <si>
    <t>cena jedn netto</t>
  </si>
  <si>
    <t>wartość netto</t>
  </si>
  <si>
    <t>blok biurowy</t>
  </si>
  <si>
    <t>kratka, A5, 100 kartek</t>
  </si>
  <si>
    <t>szt</t>
  </si>
  <si>
    <t>blok techniczny kolorowy</t>
  </si>
  <si>
    <t>format A4</t>
  </si>
  <si>
    <t>cienkopis</t>
  </si>
  <si>
    <r>
      <t xml:space="preserve">różne kolory, grubość lini około 0,4mm </t>
    </r>
    <r>
      <rPr>
        <b/>
        <sz val="10"/>
        <rFont val="Arial"/>
        <family val="2"/>
      </rPr>
      <t>Produkt: BIC lub STABILO</t>
    </r>
  </si>
  <si>
    <t>datownik</t>
  </si>
  <si>
    <r>
      <t xml:space="preserve">samotuszujący, wysokość 4mm, data w wersji DD-MM-RRRR, obudowa max długość 4cm, szerokość 2,5cm, wysokość 7,5cm. </t>
    </r>
    <r>
      <rPr>
        <b/>
        <sz val="10"/>
        <rFont val="Arial"/>
        <family val="2"/>
      </rPr>
      <t>Produkt: TRODAT</t>
    </r>
  </si>
  <si>
    <t xml:space="preserve">długopis </t>
  </si>
  <si>
    <t>prosta, przezroczysta obudowa, grubość lini pisania ok. 0,5mm -0,7mm, kolor czarny, niebieski</t>
  </si>
  <si>
    <t xml:space="preserve">długopis automatyczny </t>
  </si>
  <si>
    <t>długopis automatyczny, długość lini pisania 1000m, grubość końcówki od 0,4mm do 0,7mm, kolor tuszu: czarny, czerwony, niebieski,  obudowa z gumowym uchwytem</t>
  </si>
  <si>
    <t xml:space="preserve">długopis żelowy </t>
  </si>
  <si>
    <t>wodoodporny i nieblaknący tusz żelowy, pisze po każdym rodzaju papieru, przezroczysta obudowa, grubość lini pisania 0,25-0,35mm, długość lini pisania min 550m</t>
  </si>
  <si>
    <t>długopis ze sprężynką</t>
  </si>
  <si>
    <t>samoprzylepny. Sprężynka rozciagliwa do ponad  1m</t>
  </si>
  <si>
    <t xml:space="preserve">druk bloczki magazynowe </t>
  </si>
  <si>
    <t>samokopiujące A5/100kartek,magazyn wyda</t>
  </si>
  <si>
    <t xml:space="preserve">bloczek </t>
  </si>
  <si>
    <t>wykonana z folii PCV, środek usztywniony tekturą, sprężysty mechanizm zaciskowy służacy do utrzymania kartek papieru, format A4</t>
  </si>
  <si>
    <t>dziurkacz</t>
  </si>
  <si>
    <r>
      <t xml:space="preserve">metalowy mechanizm, metalowa obudowa, ogranicznik formatu, pojemnik na ścinki, dziurkuje naraz nie mniej niż  25-30 kartek. </t>
    </r>
    <r>
      <rPr>
        <b/>
        <sz val="10"/>
        <rFont val="Arial"/>
        <family val="2"/>
      </rPr>
      <t>Produkt LACO lub LETACK</t>
    </r>
  </si>
  <si>
    <t>etykiety samoprzylepne</t>
  </si>
  <si>
    <t>dostepne na arkuszach A4, wspólpracuje z drukarkami atramentowymi, laserowymi i igłowymi, opak. 100 arkuszy</t>
  </si>
  <si>
    <t>opak</t>
  </si>
  <si>
    <t>foliopis</t>
  </si>
  <si>
    <r>
      <t xml:space="preserve">końcówka 0,6mm, różne kolory, niezmywalny, tusz odporny na światło i wodę, do pisania również po szkle, plastiku. Produkt </t>
    </r>
    <r>
      <rPr>
        <b/>
        <sz val="10"/>
        <rFont val="Arial"/>
        <family val="2"/>
      </rPr>
      <t>EDDING 141F</t>
    </r>
  </si>
  <si>
    <t>flamastry podwóje</t>
  </si>
  <si>
    <r>
      <t xml:space="preserve">dwustonne z dwiema końcówkami cienką i grubą (stożkową), 4 szt w opak- kolory czarny, czerwony, zielony, niebieski. </t>
    </r>
    <r>
      <rPr>
        <b/>
        <sz val="10"/>
        <rFont val="Arial"/>
        <family val="2"/>
      </rPr>
      <t>Produkt: FIBRAKOLOR</t>
    </r>
  </si>
  <si>
    <t>gumka do ścierania</t>
  </si>
  <si>
    <t xml:space="preserve">miękka, wykonana z PVC, do usuwania grafitu różnych twardości, niebrudząca, w indywidualnym kartoniku, wymiary około 43x19x13mm </t>
  </si>
  <si>
    <t>gumki recepturki</t>
  </si>
  <si>
    <t>elastyczne,  40mm, a 1kg</t>
  </si>
  <si>
    <t>kg</t>
  </si>
  <si>
    <t>identyfikator</t>
  </si>
  <si>
    <t>identyfikator z klipsem lub z taśmą na szyję, wykonany z przezroczystego tworzywa typu plexi</t>
  </si>
  <si>
    <t>stojący, układ pionowy, jeden tydzień na kartce, o wymiarach strony ok. 14x20cm</t>
  </si>
  <si>
    <t>stojący, układ poziomy, 1 tydzień na kartce , sztywna oprawa, o wymiarach strony ok. 13x27cm</t>
  </si>
  <si>
    <t>jeden dzień strona, z tyłu okładka z mapą, twarda oprawa</t>
  </si>
  <si>
    <t>twarda oprawa, tydzień na dwóch stronach</t>
  </si>
  <si>
    <t>plakat, wszystkie miesiące na 1 stronie, ok. 70x100</t>
  </si>
  <si>
    <t>trójdzielny, wymiary około 30x68,5cm, płaska główka lakierowana, błysk UV, 3 kalendaria jednomiesięczne, okienko wskazujące datę, numery tygodnia, imieniny</t>
  </si>
  <si>
    <t>kalendarz podkład 2016 duzy A2, 52 kartki, biały</t>
  </si>
  <si>
    <t>kalkulator</t>
  </si>
  <si>
    <r>
      <t>12 pozycyjny wyświetlacz, podwójne zasilanie, klawisz cofania, podwójne zero, wymiary około 137x100x30.</t>
    </r>
    <r>
      <rPr>
        <b/>
        <sz val="10"/>
        <rFont val="Arial"/>
        <family val="2"/>
      </rPr>
      <t xml:space="preserve"> Produkt CITIZEN</t>
    </r>
  </si>
  <si>
    <t>klej biurowy w sztyfcie</t>
  </si>
  <si>
    <t>koperta 114x162mm</t>
  </si>
  <si>
    <t xml:space="preserve">C6, samoprzylepna, biała, </t>
  </si>
  <si>
    <t>koperta 162x229mm</t>
  </si>
  <si>
    <t>C5, samoprzylepna z paskiem, biała, zaklejana na krótkim boku</t>
  </si>
  <si>
    <t>koperta 229x324mm</t>
  </si>
  <si>
    <t>C4, samoprzylepna z paskiem, biała, zaklejana na krótkim boku</t>
  </si>
  <si>
    <t>koperta z okienkiem</t>
  </si>
  <si>
    <t>biała, wymiar 114x162mm, okno prawe  45x90mm, samoprzylepna</t>
  </si>
  <si>
    <t>koperty powietrzne</t>
  </si>
  <si>
    <t xml:space="preserve">białe, samoprzylepne z paskiem, wymiary zewnętrzne: około 26cmx20cm </t>
  </si>
  <si>
    <t>białe, samoprzylepne z paskiem, wymiary zewnętrzne około 35cmx26cm</t>
  </si>
  <si>
    <t>białe, samoprzylepne z paskiem, wymiary zewnętrzne około 37 cmx29cm.</t>
  </si>
  <si>
    <t>korektor w taśmie</t>
  </si>
  <si>
    <r>
      <t xml:space="preserve">suchy system korekcji, nie zawiera rozpuszczalników, silikonowa taśma, wytrzymała na zerwanie i wilgoć, szerokosć taśmy 4,2 mm, długość nie mniej niż 8,5m, przezroczysta obudowa. </t>
    </r>
    <r>
      <rPr>
        <b/>
        <sz val="10"/>
        <rFont val="Arial"/>
        <family val="2"/>
      </rPr>
      <t>Produkt PENTEL</t>
    </r>
  </si>
  <si>
    <t>kostka klejona</t>
  </si>
  <si>
    <t>biała, klejona wzdłuż jednego boku, około 350 kartek, 85x85x35mm</t>
  </si>
  <si>
    <t xml:space="preserve">kostki samoprzylepne </t>
  </si>
  <si>
    <t>koszulki groszkowe A4</t>
  </si>
  <si>
    <r>
      <t>multiperforowane, otwierane z góry, opakowanie 100 szt, wykonane z foli PP, 48 Mic.</t>
    </r>
    <r>
      <rPr>
        <b/>
        <sz val="10"/>
        <rFont val="Arial"/>
        <family val="2"/>
      </rPr>
      <t>Produkt BANTEX</t>
    </r>
  </si>
  <si>
    <t>koszulki groszkowe A5</t>
  </si>
  <si>
    <t>multiperforowane, otwierane z góry, opakowanie 100 szt, wykonane z foli PP, 48 Mic.</t>
  </si>
  <si>
    <t>klipsy do papieru</t>
  </si>
  <si>
    <t>wysoka trwałość, lakierowana czarna powłoka odporna na zadrapania, opakowanie 12 szt, rozmiar  19mm</t>
  </si>
  <si>
    <t>wysoka trwałość, lakierowana czarna powłoka odporna na zadrapania, opakowanie 12 szt, rozmiar 32mm</t>
  </si>
  <si>
    <t>linijka 30cm</t>
  </si>
  <si>
    <t>wykonana z polistyrenu, zaokrąglone rogi</t>
  </si>
  <si>
    <t>magnesy na tablicę</t>
  </si>
  <si>
    <t>różne kolory rozm. 15mm opak min 10szt</t>
  </si>
  <si>
    <t>markery suchościeralne</t>
  </si>
  <si>
    <r>
      <t xml:space="preserve">markery suchościeralne do białych tablic, łatwy w wycieraniu, okrągła końcówka pisząca, grubość lini pisania od 1,8 do 2,8cm, komplety (czarny, czerwony, niebieski, zielony z gabką). </t>
    </r>
    <r>
      <rPr>
        <b/>
        <sz val="10"/>
        <rFont val="Arial"/>
        <family val="2"/>
      </rPr>
      <t>Produkt PENTEL</t>
    </r>
  </si>
  <si>
    <t>marker permaamentny</t>
  </si>
  <si>
    <r>
      <t xml:space="preserve">grubość lini pisania 1,5mm, kolory czarny, niebieski, czerwony, zielony. </t>
    </r>
    <r>
      <rPr>
        <b/>
        <sz val="10"/>
        <rFont val="Arial"/>
        <family val="2"/>
      </rPr>
      <t>Produkt: SHARPIE FINE POINT</t>
    </r>
  </si>
  <si>
    <t xml:space="preserve">nożyczki biurowe </t>
  </si>
  <si>
    <t xml:space="preserve">ostrze satynowe ze stali nierdzewnej, ergonomicznie wyprofilowana rękojeść z niełamliwego plastiku,  długość 21-21,5cm, </t>
  </si>
  <si>
    <t>nozyczki duże</t>
  </si>
  <si>
    <t xml:space="preserve">ostrze satynowe ze stali nierdzewnej, ergonomicznie wyprofilowana rękojeść z niełamliwego plastiku,  długość 25-26 cm, </t>
  </si>
  <si>
    <t>okładka na dyplom</t>
  </si>
  <si>
    <t>okładka o wymiarach około 220x310 mm o fakturze skóry, bez napisu, klasyczna twarda</t>
  </si>
  <si>
    <t>ofertówka A4</t>
  </si>
  <si>
    <t>wykonana z twardej foli PCV 180mic, zgrzewana w kształcie litery "L", z kolorowym spodem, zaokrąglone narożniki</t>
  </si>
  <si>
    <t>ołowek  drewniany</t>
  </si>
  <si>
    <t>różne twardości</t>
  </si>
  <si>
    <t>pojemnik na czasopisma</t>
  </si>
  <si>
    <t>przekładki kartonowe 1-12</t>
  </si>
  <si>
    <t>wykonane z mocnego kartonu, w komplecie ze stroną tytułową na opisy, uniwersalna perforacja, format A4</t>
  </si>
  <si>
    <t>przekładki kartonowe A-Z</t>
  </si>
  <si>
    <t>płyta DVD</t>
  </si>
  <si>
    <t xml:space="preserve">4,7 GB z białą kopertą </t>
  </si>
  <si>
    <t>rozszywacz</t>
  </si>
  <si>
    <t>metalowa konstrukcja, obudowa z trwałego tworzywa, uniwersalny</t>
  </si>
  <si>
    <t>segregator A4/35</t>
  </si>
  <si>
    <t>wykonany z tektury pokrytej na zewnątrz folią polipropylenową, dwustronna wkładana etykieta na grzbiecie,  na grzbiecie otwór na palec,  2 otwory na przedniej okładce,  mechanizm dwuringowy z zaciskiem palstikowym</t>
  </si>
  <si>
    <t>segregator A4/50mm</t>
  </si>
  <si>
    <t>wykonany z tektury pokrytej na zewnątrz folią polipropylenową, dwustronna wkładana etykieta na grzbiecie,  na grzbiecie otwór na palec,  2 otwory na przedniej okładce, mechanizm dźwigowy z dociskaczem, minimum 10 kolorów, na dolych krawędziach metalowe okucia</t>
  </si>
  <si>
    <t>segregator A4/75mm</t>
  </si>
  <si>
    <t>wykonany z tektury pokrytej na zewnątrz folią polipropylenową, dwustronna wkładana etykieta na grzbiecie,  na grzbiecie otwór na palec,  2 otwory na przedniej okładce, mechanizm dźwigowy z dociskaczem, minimum w 10 kolorach, na dolych krawędziach metalowe okucia</t>
  </si>
  <si>
    <t>segregator A5/75mm</t>
  </si>
  <si>
    <t>wykonany z tektury pokrytej na zewnątrz folią polipropylenową, , dwustronna etykieta na grzbiecie,  na grzbiecie otwór na palec, 2 otwory na przedniej okładce, mechanizm dźwigowy z dociskaczem, różne kolory</t>
  </si>
  <si>
    <t xml:space="preserve">skoroszyt plastikowy </t>
  </si>
  <si>
    <t>przednia okładka przezroczysta, sztywna, druga kolorowa sztywna, wysuwany pasek papierowy do opisów, 10szt/opak</t>
  </si>
  <si>
    <t>przednia okładka przezroczysta, sztywna, druga kolorowa sztywna, pasek papierowy do opisów, boczna perforacja 10szt/opak</t>
  </si>
  <si>
    <t>spinacze okrągłe srebrne</t>
  </si>
  <si>
    <t>rozmiar 33/100szt</t>
  </si>
  <si>
    <t>spinacze owalne</t>
  </si>
  <si>
    <t>rozmiar 50/100szt</t>
  </si>
  <si>
    <t>spinacze trójkątne srebrne</t>
  </si>
  <si>
    <t>rozmiar 31/100szt</t>
  </si>
  <si>
    <t>szuflada na dokumenty</t>
  </si>
  <si>
    <t>wykonana z wytrzymałego plastiku, półki mogą być łączone pionowo i pod skosem, przezroczysta dymna, przezroczysta bezbarwna</t>
  </si>
  <si>
    <t>taśma klejąca biurowa</t>
  </si>
  <si>
    <t>idealnie przeźroczysta, 12mmx10m</t>
  </si>
  <si>
    <t>idealnie przeźroczysta, 18mmx10m</t>
  </si>
  <si>
    <t>taśma pakowa</t>
  </si>
  <si>
    <t>szerokość 48mm długość nie mniej niż 50m, biała, brązowa, przeźroczysta</t>
  </si>
  <si>
    <t>taśma wodoodporna</t>
  </si>
  <si>
    <t>wytrzymała, wykonana z poliproylenu,odporna na rozdarcia, właściwości kleju- kauczuk syntetyczny, szerokość taśmy 48-50 mm, długość  66m, brązowa lub przeźroczysta</t>
  </si>
  <si>
    <t>teczka wiązana kartonowa</t>
  </si>
  <si>
    <t>format A4, biała, z kartonu nie mniej niż 250g/m2</t>
  </si>
  <si>
    <t>teczka z gumką kolorowa</t>
  </si>
  <si>
    <t>format A4, rózne kolory, z kartonu nie mniej niż 350g/m2, 3 wewnętrzne skrzydła, pokryta lakierem</t>
  </si>
  <si>
    <t>teczka na rzep</t>
  </si>
  <si>
    <t>wykonana ze sztywnej tektury dustronnie oklejonej, szerokość grzbietu min 3,5cm, format A4, zapięcie na 2 rzepy, różne kolory</t>
  </si>
  <si>
    <t>teczka zawieszana</t>
  </si>
  <si>
    <t>temperówka</t>
  </si>
  <si>
    <t>tusz do stempli</t>
  </si>
  <si>
    <r>
      <t xml:space="preserve">wodny do znakowania papieru, do stempli ręcznych i samotuszujących z gumową lub polimerową płytką stemplującą,  kolory: czarny, czerwony, niebieski, zielony, szybkoschnący  min 25ml. </t>
    </r>
    <r>
      <rPr>
        <b/>
        <sz val="10"/>
        <rFont val="Arial"/>
        <family val="2"/>
      </rPr>
      <t>Produkt: TRODAT</t>
    </r>
  </si>
  <si>
    <t>zakładki indeksujące</t>
  </si>
  <si>
    <t>zakreślacz</t>
  </si>
  <si>
    <r>
      <t xml:space="preserve">rózne kolory, do wszystkich rodzajów papieru, linia zakreślania 1-5mm,  długość lini pisania min. 200m, gumowane boki zapobigające wyślizgiwaniu się zakreślacza, końcówka ścięta. </t>
    </r>
    <r>
      <rPr>
        <b/>
        <sz val="10"/>
        <rFont val="Arial"/>
        <family val="2"/>
      </rPr>
      <t>Produkt DONAU LUB EDDING LUB STABILO</t>
    </r>
  </si>
  <si>
    <t>zeszyt 16-kartkowy</t>
  </si>
  <si>
    <t>A5, kratka, miękka  laminowana oprawa, papier min 70g/m2</t>
  </si>
  <si>
    <t>zeszyt 32-kartkowy</t>
  </si>
  <si>
    <t>A5, kratka, miękka laminowana oprawa, papier o gramaturza min. 70 g/m2</t>
  </si>
  <si>
    <t>zeszyt  96 -kartkowy</t>
  </si>
  <si>
    <t>zeszyt 96 kartkowy</t>
  </si>
  <si>
    <t>zwilżacz do placów</t>
  </si>
  <si>
    <t>bezbarwny, bezwonny, na bazie gliceryny, poj.ok 20ml</t>
  </si>
  <si>
    <t>zszywacz</t>
  </si>
  <si>
    <t>zszywki</t>
  </si>
  <si>
    <t>wysoka jakość i twardość, galwanizowane, opakowanie 1000 szt, rozmiar 24/6</t>
  </si>
  <si>
    <t xml:space="preserve">wartość brutto </t>
  </si>
  <si>
    <t>deska z klipsem</t>
  </si>
  <si>
    <t>szt.</t>
  </si>
  <si>
    <r>
      <t xml:space="preserve">do klejenia papieru, kartonu, fotografii, nietoksyczny, zmywalny, niebrudzący, bezbarwny, bezwonny, w sztyfcie, asest PZH  8g </t>
    </r>
    <r>
      <rPr>
        <b/>
        <sz val="10"/>
        <rFont val="Arial"/>
        <family val="2"/>
      </rPr>
      <t>Produkt BIC</t>
    </r>
  </si>
  <si>
    <r>
      <t xml:space="preserve">wymiar ok. 38x51mm, 100 kartek, nie pozostawiają śladów kleju, różne kolory </t>
    </r>
    <r>
      <rPr>
        <b/>
        <sz val="10"/>
        <rFont val="Arial"/>
        <family val="2"/>
      </rPr>
      <t>Produkt Donau lub Dalpo</t>
    </r>
  </si>
  <si>
    <r>
      <t xml:space="preserve">wymiar ok. 51x76mm, 100 kartek, nie  pozostawiają śladów kleju, różne kolory </t>
    </r>
    <r>
      <rPr>
        <b/>
        <sz val="10"/>
        <rFont val="Arial"/>
        <family val="2"/>
      </rPr>
      <t>Produkt Donau lub Dalpo</t>
    </r>
  </si>
  <si>
    <r>
      <t xml:space="preserve">wymiar ok. 76x76mm, 100 kartek, nie  pozostawiają śladów kleju, żółty neutralny kolor </t>
    </r>
    <r>
      <rPr>
        <b/>
        <sz val="10"/>
        <rFont val="Arial"/>
        <family val="2"/>
      </rPr>
      <t>Produkt Donau lub Dalpo</t>
    </r>
  </si>
  <si>
    <r>
      <t xml:space="preserve">wymiar ok. 127x76mm, 100 kartek, nie  pozostawiają śladów kleju, różne kolory </t>
    </r>
    <r>
      <rPr>
        <b/>
        <sz val="10"/>
        <rFont val="Arial"/>
        <family val="2"/>
      </rPr>
      <t>Produkt Donau lub Dalpo</t>
    </r>
  </si>
  <si>
    <t>350 op a'100szt.</t>
  </si>
  <si>
    <t>25 op a'100szt.</t>
  </si>
  <si>
    <t>20 op a'12szt.</t>
  </si>
  <si>
    <t>stabilny pojemnik na dokumenty o formacie A4, szeroksć wew 65mm, otwór na palce ułatwiający wysuniecie pojemnika, przezroczysty, dymny, czarny, niebieski</t>
  </si>
  <si>
    <t>płyta DVD-R</t>
  </si>
  <si>
    <t>4,7 GB, z białą kopertą</t>
  </si>
  <si>
    <t>A4, wykonane z kartonu o gramaturze min 210g/m2, rózne kolory, dwie metalowe listwy, elastyczna plastikowa zakładka indeksująca wraz z etykietą, a 1szt</t>
  </si>
  <si>
    <t>temperówka z pojemnikiem, ostrze ze stali szlachetnej, pojedyncza</t>
  </si>
  <si>
    <r>
      <t xml:space="preserve">samoprzylepne zakładki, można po nich pisać oraz wielokrotnie przyklejać i odklejać nie niszcząc powierzchni, 50 szt w opakowaniu, wymiar 25x43 rózne kolory. </t>
    </r>
    <r>
      <rPr>
        <b/>
        <sz val="10"/>
        <rFont val="Arial"/>
        <family val="2"/>
      </rPr>
      <t>Produkt: POST IT</t>
    </r>
  </si>
  <si>
    <t>A5, kratka, twarda okładka, grzbiet: szyte-klejony</t>
  </si>
  <si>
    <t>A4 kratka, twarda oprawa, grzbiet: szyte-klejony</t>
  </si>
  <si>
    <t>wykonany z tworzywa sztucznego, metalowa konstrukcja,  na zszywki 24/6, 26/6, zszywa do 25 kartek o grubości papieru 80g/m2,</t>
  </si>
  <si>
    <t xml:space="preserve">teczka do podpisu </t>
  </si>
  <si>
    <t>8 przekładek wewnętrznych</t>
  </si>
  <si>
    <t>kalendarz biurkowy 2018</t>
  </si>
  <si>
    <t>kalendarz książkowy A4 2018</t>
  </si>
  <si>
    <t>kalendarz książkowy A5 2018</t>
  </si>
  <si>
    <t>kalendarz książkowy A6 2018</t>
  </si>
  <si>
    <t>kalnedarz książkowy A4 2018</t>
  </si>
  <si>
    <t>kalendarz planszowy 2018</t>
  </si>
  <si>
    <t>kalendarz wiszący 2018</t>
  </si>
  <si>
    <t>kalendarz planer na biurko 2018</t>
  </si>
  <si>
    <t xml:space="preserve">nazwa, model, producent </t>
  </si>
  <si>
    <t>wykaz asortymentowo-cenowy zadanie 1</t>
  </si>
  <si>
    <t>RAZEM</t>
  </si>
  <si>
    <t>TOP2000</t>
  </si>
  <si>
    <t>Interdruk</t>
  </si>
  <si>
    <t>Leviatan</t>
  </si>
  <si>
    <t>Stolgraf</t>
  </si>
  <si>
    <t>D.Rect</t>
  </si>
  <si>
    <t>EMERSON</t>
  </si>
  <si>
    <t>FIBRACOLOR</t>
  </si>
  <si>
    <t>DONAU</t>
  </si>
  <si>
    <t>KW Trade</t>
  </si>
  <si>
    <t>DARIEUS</t>
  </si>
  <si>
    <t>CRUX</t>
  </si>
  <si>
    <t>BESKIDY</t>
  </si>
  <si>
    <t>ANIEW</t>
  </si>
  <si>
    <t>RAYAN</t>
  </si>
  <si>
    <t>ArtPap</t>
  </si>
  <si>
    <t>Dalpo</t>
  </si>
  <si>
    <t>SHARPIE</t>
  </si>
  <si>
    <t>TAURUS</t>
  </si>
  <si>
    <t>BARBARA</t>
  </si>
  <si>
    <t>TOMA</t>
  </si>
  <si>
    <t>TETIS</t>
  </si>
  <si>
    <t>Esselte</t>
  </si>
  <si>
    <t>OMEGA</t>
  </si>
  <si>
    <t>VauPe</t>
  </si>
  <si>
    <t>Biurfol</t>
  </si>
  <si>
    <t>Pakart</t>
  </si>
  <si>
    <t>Artichem</t>
  </si>
  <si>
    <t>SDM</t>
  </si>
  <si>
    <t xml:space="preserve"> </t>
  </si>
  <si>
    <t>………………………………………………………………</t>
  </si>
  <si>
    <t xml:space="preserve">                              podpis wykonawcy</t>
  </si>
  <si>
    <t xml:space="preserve">           data</t>
  </si>
  <si>
    <t>17.01.2017r.</t>
  </si>
  <si>
    <t>EDDING 141F</t>
  </si>
  <si>
    <t>STABILO Point 88</t>
  </si>
  <si>
    <t>TRODAT 4810</t>
  </si>
  <si>
    <t>LACO 300</t>
  </si>
  <si>
    <t>CITIZEN SDC-810</t>
  </si>
  <si>
    <t>BIC 8g</t>
  </si>
  <si>
    <t>PENTEL ZTT15</t>
  </si>
  <si>
    <t>BANTEX 2038</t>
  </si>
  <si>
    <t>BANTEX 3095</t>
  </si>
  <si>
    <t>PENTEL MW85</t>
  </si>
  <si>
    <t>Esselte 21434</t>
  </si>
  <si>
    <t>48x66 hot-melt 3M</t>
  </si>
  <si>
    <t>Kieltech250g</t>
  </si>
  <si>
    <t>Esselte PENDAFLEX</t>
  </si>
  <si>
    <t>TRODAT Noris 110</t>
  </si>
  <si>
    <t>3M Post-It 680-1</t>
  </si>
  <si>
    <t>DONAU D-TEXT</t>
  </si>
  <si>
    <t>DELI 315A</t>
  </si>
  <si>
    <t>kod komputerowy</t>
  </si>
  <si>
    <t>kod produktu , producent</t>
  </si>
  <si>
    <t>Przedmiot umowy</t>
  </si>
  <si>
    <t>opak.a'100 szt.</t>
  </si>
  <si>
    <t>opak.a'12 szt.</t>
  </si>
  <si>
    <t>17B10117Z</t>
  </si>
  <si>
    <t>17B10217Z</t>
  </si>
  <si>
    <t>17B10317Z</t>
  </si>
  <si>
    <t>17B10417Z</t>
  </si>
  <si>
    <t>17B10517Z</t>
  </si>
  <si>
    <t>17B10617Z</t>
  </si>
  <si>
    <t>17B10717Z</t>
  </si>
  <si>
    <t>17B10817Z</t>
  </si>
  <si>
    <t>17B10917Z</t>
  </si>
  <si>
    <t>17B11017Z</t>
  </si>
  <si>
    <t>17B11117Z</t>
  </si>
  <si>
    <t>17B11217Z</t>
  </si>
  <si>
    <t>17B11317Z</t>
  </si>
  <si>
    <t>17B11417Z</t>
  </si>
  <si>
    <t>17B11517Z</t>
  </si>
  <si>
    <t>17B11617Z</t>
  </si>
  <si>
    <t>17B11717Z</t>
  </si>
  <si>
    <t>17B11817Z</t>
  </si>
  <si>
    <t>17B11917Z</t>
  </si>
  <si>
    <t>17B12017Z</t>
  </si>
  <si>
    <t>17B12117Z</t>
  </si>
  <si>
    <t>17B12217Z</t>
  </si>
  <si>
    <t>17B12317Z</t>
  </si>
  <si>
    <t>17B12417Z</t>
  </si>
  <si>
    <t>17B12517Z</t>
  </si>
  <si>
    <t>17B12617Z</t>
  </si>
  <si>
    <t>17B12717Z</t>
  </si>
  <si>
    <t>17B12817Z</t>
  </si>
  <si>
    <t>17B12917Z</t>
  </si>
  <si>
    <t>17B13017Z</t>
  </si>
  <si>
    <t>17B13117Z</t>
  </si>
  <si>
    <t>17B13217Z</t>
  </si>
  <si>
    <t>17B13317Z</t>
  </si>
  <si>
    <t>17B13417Z</t>
  </si>
  <si>
    <t>17B13517Z</t>
  </si>
  <si>
    <t>17B13617Z</t>
  </si>
  <si>
    <t>17B13717Z</t>
  </si>
  <si>
    <t>17B13817Z</t>
  </si>
  <si>
    <t>17B13917Z</t>
  </si>
  <si>
    <t>17B14017Z</t>
  </si>
  <si>
    <t>17B14117Z</t>
  </si>
  <si>
    <t>17B14217Z</t>
  </si>
  <si>
    <t>17B14317Z</t>
  </si>
  <si>
    <t>17B14417Z</t>
  </si>
  <si>
    <t>17B14517Z</t>
  </si>
  <si>
    <t>17B14617Z</t>
  </si>
  <si>
    <t>17B14717Z</t>
  </si>
  <si>
    <t>17B14817Z</t>
  </si>
  <si>
    <t>17B14917Z</t>
  </si>
  <si>
    <t>17B15017Z</t>
  </si>
  <si>
    <t>17B15117Z</t>
  </si>
  <si>
    <t>17B15217Z</t>
  </si>
  <si>
    <t>17B15317Z</t>
  </si>
  <si>
    <t>17B15417Z</t>
  </si>
  <si>
    <t>17B15517Z</t>
  </si>
  <si>
    <t>17B15617Z</t>
  </si>
  <si>
    <t>17B15717Z</t>
  </si>
  <si>
    <t>17B15817Z</t>
  </si>
  <si>
    <t>17B15917Z</t>
  </si>
  <si>
    <t>17B16017Z</t>
  </si>
  <si>
    <t>17B16117Z</t>
  </si>
  <si>
    <t>17B16217Z</t>
  </si>
  <si>
    <t>17B16317Z</t>
  </si>
  <si>
    <t>17B10657Z</t>
  </si>
  <si>
    <t>17B16617Z</t>
  </si>
  <si>
    <t>17B16817Z</t>
  </si>
  <si>
    <t>17B16717Z</t>
  </si>
  <si>
    <t>17B16917Z</t>
  </si>
  <si>
    <t>17B17017Z</t>
  </si>
  <si>
    <t>17B17117Z</t>
  </si>
  <si>
    <t>17B17217Z</t>
  </si>
  <si>
    <t>17B17317Z</t>
  </si>
  <si>
    <t>17B17417Z</t>
  </si>
  <si>
    <t>17B17517Z</t>
  </si>
  <si>
    <t>17B17617Z</t>
  </si>
  <si>
    <t>17B17717Z</t>
  </si>
  <si>
    <t>17B17817Z</t>
  </si>
  <si>
    <t>17B17917Z</t>
  </si>
  <si>
    <t>17B18017Z</t>
  </si>
  <si>
    <t>17B18117Z</t>
  </si>
  <si>
    <t>17B18217Z</t>
  </si>
  <si>
    <t>17B18317Z</t>
  </si>
  <si>
    <t>17B18417Z</t>
  </si>
  <si>
    <t>17B18517Z</t>
  </si>
  <si>
    <t>17B18617Z</t>
  </si>
  <si>
    <t>17B18717Z</t>
  </si>
  <si>
    <t>17B18817Z</t>
  </si>
  <si>
    <t>17B18917Z</t>
  </si>
  <si>
    <t>17B19017Z</t>
  </si>
  <si>
    <t>Partner Papes</t>
  </si>
  <si>
    <t>ul.Wagonowa 28a</t>
  </si>
  <si>
    <t>53-609 Wrocław</t>
  </si>
  <si>
    <t xml:space="preserve">TERMIN REALIZACJI-5 dni roboczych </t>
  </si>
  <si>
    <t>Umowa nr 17/Z/1/2016</t>
  </si>
  <si>
    <t>CZAS TRWANIA UMOWY-od 02.02.2017 r. do 01.02.2018 r.</t>
  </si>
  <si>
    <t>Pani Jadwiga Hołówko-tel. 71 359 85 26, Urszula Krzeszewska 71-359-85-10</t>
  </si>
  <si>
    <t>Dostawy-realizacja umowy</t>
  </si>
  <si>
    <t>Pozostaje do zrealizowania</t>
  </si>
  <si>
    <t>ilość</t>
  </si>
  <si>
    <t>w %</t>
  </si>
  <si>
    <r>
      <t xml:space="preserve">różne kolory, grubość lini około 0,4mm </t>
    </r>
    <r>
      <rPr>
        <b/>
        <sz val="11"/>
        <rFont val="Cambria"/>
        <family val="1"/>
      </rPr>
      <t>Produkt: BIC lub STABILO</t>
    </r>
  </si>
  <si>
    <r>
      <t xml:space="preserve">samotuszujący, wysokość 4mm, data w wersji DD-MM-RRRR, obudowa max długość 4cm, szerokość 2,5cm, wysokość 7,5cm. </t>
    </r>
    <r>
      <rPr>
        <b/>
        <sz val="11"/>
        <rFont val="Cambria"/>
        <family val="1"/>
      </rPr>
      <t>Produkt: TRODAT</t>
    </r>
  </si>
  <si>
    <r>
      <t xml:space="preserve">metalowy mechanizm, metalowa obudowa, ogranicznik formatu, pojemnik na ścinki, dziurkuje naraz nie mniej niż  25-30 kartek. </t>
    </r>
    <r>
      <rPr>
        <b/>
        <sz val="11"/>
        <rFont val="Cambria"/>
        <family val="1"/>
      </rPr>
      <t>Produkt LACO lub LETACK</t>
    </r>
  </si>
  <si>
    <r>
      <t xml:space="preserve">końcówka 0,6mm, różne kolory, niezmywalny, tusz odporny na światło i wodę, do pisania również po szkle, plastiku. Produkt </t>
    </r>
    <r>
      <rPr>
        <b/>
        <sz val="11"/>
        <rFont val="Cambria"/>
        <family val="1"/>
      </rPr>
      <t>EDDING 141F</t>
    </r>
  </si>
  <si>
    <r>
      <t xml:space="preserve">dwustonne z dwiema końcówkami cienką i grubą (stożkową), 4 szt w opak- kolory czarny, czerwony, zielony, niebieski. </t>
    </r>
    <r>
      <rPr>
        <b/>
        <sz val="11"/>
        <rFont val="Cambria"/>
        <family val="1"/>
      </rPr>
      <t>Produkt: FIBRAKOLOR</t>
    </r>
  </si>
  <si>
    <r>
      <t>12 pozycyjny wyświetlacz, podwójne zasilanie, klawisz cofania, podwójne zero, wymiary około 137x100x30.</t>
    </r>
    <r>
      <rPr>
        <b/>
        <sz val="11"/>
        <rFont val="Cambria"/>
        <family val="1"/>
      </rPr>
      <t xml:space="preserve"> Produkt CITIZEN</t>
    </r>
  </si>
  <si>
    <r>
      <t xml:space="preserve">do klejenia papieru, kartonu, fotografii, nietoksyczny, zmywalny, niebrudzący, bezbarwny, bezwonny, w sztyfcie, asest PZH  8g </t>
    </r>
    <r>
      <rPr>
        <b/>
        <sz val="11"/>
        <rFont val="Cambria"/>
        <family val="1"/>
      </rPr>
      <t>Produkt BIC</t>
    </r>
  </si>
  <si>
    <r>
      <t xml:space="preserve">suchy system korekcji, nie zawiera rozpuszczalników, silikonowa taśma, wytrzymała na zerwanie i wilgoć, szerokosć taśmy 4,2 mm, długość nie mniej niż 8,5m, przezroczysta obudowa. </t>
    </r>
    <r>
      <rPr>
        <b/>
        <sz val="11"/>
        <rFont val="Cambria"/>
        <family val="1"/>
      </rPr>
      <t>Produkt PENTEL</t>
    </r>
  </si>
  <si>
    <r>
      <t xml:space="preserve">wymiar ok. 38x51mm, 100 kartek, nie pozostawiają śladów kleju, różne kolory </t>
    </r>
    <r>
      <rPr>
        <b/>
        <sz val="11"/>
        <rFont val="Cambria"/>
        <family val="1"/>
      </rPr>
      <t>Produkt Donau lub Dalpo</t>
    </r>
  </si>
  <si>
    <r>
      <t xml:space="preserve">wymiar ok. 51x76mm, 100 kartek, nie  pozostawiają śladów kleju, różne kolory </t>
    </r>
    <r>
      <rPr>
        <b/>
        <sz val="11"/>
        <rFont val="Cambria"/>
        <family val="1"/>
      </rPr>
      <t>Produkt Donau lub Dalpo</t>
    </r>
  </si>
  <si>
    <r>
      <t xml:space="preserve">wymiar ok. 76x76mm, 100 kartek, nie  pozostawiają śladów kleju, żółty neutralny kolor </t>
    </r>
    <r>
      <rPr>
        <b/>
        <sz val="11"/>
        <rFont val="Cambria"/>
        <family val="1"/>
      </rPr>
      <t>Produkt Donau lub Dalpo</t>
    </r>
  </si>
  <si>
    <r>
      <t xml:space="preserve">wymiar ok. 127x76mm, 100 kartek, nie  pozostawiają śladów kleju, różne kolory </t>
    </r>
    <r>
      <rPr>
        <b/>
        <sz val="11"/>
        <rFont val="Cambria"/>
        <family val="1"/>
      </rPr>
      <t>Produkt Donau lub Dalpo</t>
    </r>
  </si>
  <si>
    <r>
      <t>multiperforowane, otwierane z góry, opakowanie 100 szt, wykonane z foli PP, 48 Mic.</t>
    </r>
    <r>
      <rPr>
        <b/>
        <sz val="11"/>
        <rFont val="Cambria"/>
        <family val="1"/>
      </rPr>
      <t>Produkt BANTEX</t>
    </r>
  </si>
  <si>
    <r>
      <t xml:space="preserve">markery suchościeralne do białych tablic, łatwy w wycieraniu, okrągła końcówka pisząca, grubość lini pisania od 1,8 do 2,8cm, komplety (czarny, czerwony, niebieski, zielony z gabką). </t>
    </r>
    <r>
      <rPr>
        <b/>
        <sz val="11"/>
        <rFont val="Cambria"/>
        <family val="1"/>
      </rPr>
      <t>Produkt PENTEL</t>
    </r>
  </si>
  <si>
    <r>
      <t xml:space="preserve">grubość lini pisania 1,5mm, kolory czarny, niebieski, czerwony, zielony. </t>
    </r>
    <r>
      <rPr>
        <b/>
        <sz val="11"/>
        <rFont val="Cambria"/>
        <family val="1"/>
      </rPr>
      <t>Produkt: SHARPIE FINE POINT</t>
    </r>
  </si>
  <si>
    <r>
      <t xml:space="preserve">wodny do znakowania papieru, do stempli ręcznych i samotuszujących z gumową lub polimerową płytką stemplującą,  kolory: czarny, czerwony, niebieski, zielony, szybkoschnący  min 25ml. </t>
    </r>
    <r>
      <rPr>
        <b/>
        <sz val="11"/>
        <rFont val="Cambria"/>
        <family val="1"/>
      </rPr>
      <t>Produkt: TRODAT</t>
    </r>
  </si>
  <si>
    <r>
      <t xml:space="preserve">samoprzylepne zakładki, można po nich pisać oraz wielokrotnie przyklejać i odklejać nie niszcząc powierzchni, 50 szt w opakowaniu, wymiar 25x43 rózne kolory. </t>
    </r>
    <r>
      <rPr>
        <b/>
        <sz val="11"/>
        <rFont val="Cambria"/>
        <family val="1"/>
      </rPr>
      <t>Produkt: POST IT</t>
    </r>
  </si>
  <si>
    <r>
      <t xml:space="preserve">rózne kolory, do wszystkich rodzajów papieru, linia zakreślania 1-5mm,  długość lini pisania min. 200m, gumowane boki zapobigające wyślizgiwaniu się zakreślacza, końcówka ścięta. </t>
    </r>
    <r>
      <rPr>
        <b/>
        <sz val="11"/>
        <rFont val="Cambria"/>
        <family val="1"/>
      </rPr>
      <t>Produkt DONAU LUB EDDING LUB STABILO</t>
    </r>
  </si>
  <si>
    <t>sporządziła:</t>
  </si>
  <si>
    <t>Grażyna Pniewska</t>
  </si>
  <si>
    <t>08.09.2017 r.</t>
  </si>
  <si>
    <r>
      <t xml:space="preserve">Pani Jadwiga Hołówko-tel. 71 359 85 26, Urszula Krzeszewska </t>
    </r>
    <r>
      <rPr>
        <b/>
        <sz val="11"/>
        <color indexed="8"/>
        <rFont val="Czcionka tekstu podstawowego"/>
        <family val="0"/>
      </rPr>
      <t>71-359-85-10</t>
    </r>
  </si>
  <si>
    <t>Dział LAB</t>
  </si>
  <si>
    <t xml:space="preserve"> ilość z umowy</t>
  </si>
  <si>
    <t>Legnica</t>
  </si>
  <si>
    <t>Dział MO</t>
  </si>
  <si>
    <t>Dział ZiZ (magazyn)</t>
  </si>
  <si>
    <t>zamawiana ilość</t>
  </si>
  <si>
    <t>Lubin</t>
  </si>
  <si>
    <t>Sekretariat</t>
  </si>
  <si>
    <t>Ekspedycja</t>
  </si>
  <si>
    <t>BHP</t>
  </si>
  <si>
    <t>OC-PAN Marek Z.</t>
  </si>
  <si>
    <t>Razem</t>
  </si>
  <si>
    <t>Dział FK(księgowość)</t>
  </si>
  <si>
    <t>DZJ(kontrola Jakości</t>
  </si>
  <si>
    <t>D Dawców i pobierania</t>
  </si>
  <si>
    <t>D Adm.-Tech.</t>
  </si>
  <si>
    <t>Głogów</t>
  </si>
  <si>
    <t>Folia stretch</t>
  </si>
  <si>
    <t>Rolki termiczne</t>
  </si>
  <si>
    <t>wysoka jakość, 500mm/35mikronów 2kg. Transparentna.</t>
  </si>
  <si>
    <t xml:space="preserve"> 57mmx30mb </t>
  </si>
  <si>
    <t>druk karta drogowa samochodu osobowego SM 101</t>
  </si>
  <si>
    <r>
      <t xml:space="preserve">przednia okładka przezroczysta, sztywna, druga kolorowa sztywna, pasek papierowy do opisów, </t>
    </r>
    <r>
      <rPr>
        <b/>
        <sz val="11"/>
        <rFont val="Cambria"/>
        <family val="1"/>
      </rPr>
      <t>boczna perforacja</t>
    </r>
    <r>
      <rPr>
        <sz val="11"/>
        <rFont val="Cambria"/>
        <family val="1"/>
      </rPr>
      <t xml:space="preserve"> 10szt/opak</t>
    </r>
  </si>
  <si>
    <t>cena jednostkowa netto</t>
  </si>
  <si>
    <t>wartość brutto</t>
  </si>
  <si>
    <t>zaoferowany produkt (nazwa, producent, symbol)</t>
  </si>
  <si>
    <t>białe, samoprzylepne z paskiem, wymiary zewnętrzne: około 220X260</t>
  </si>
  <si>
    <t>białe, samoprzylepne z paskiem, wymiary zewnętrzne około 240X340</t>
  </si>
  <si>
    <t>białe, samoprzylepne z paskiem, wymiary zewnętrzne około 270X360</t>
  </si>
  <si>
    <t>ołowek  syntetyczny z gumką  hb</t>
  </si>
  <si>
    <t>płyta CD-R z kopertą</t>
  </si>
  <si>
    <t xml:space="preserve">datownik </t>
  </si>
  <si>
    <r>
      <t xml:space="preserve">Producent: Colop
Wymiary odbicia: 18 x 4 mm
Wymiary automatu:  4.8 x 2.7 x 6.7mm 
Domyślny format daty: dd.mm.rrrr (cyfrowy) </t>
    </r>
    <r>
      <rPr>
        <b/>
        <sz val="11"/>
        <rFont val="Cambria"/>
        <family val="1"/>
      </rPr>
      <t>PRODUKT: COLOP mini-dater s-120</t>
    </r>
  </si>
  <si>
    <r>
      <t xml:space="preserve">Wentylowana skuwka i końcówka. Transparentny korpus w kolorze tuszu. Średnia końcówka 1,0 mm. Szerokość linii pisania 0,4 mm. Długość linii pisania 2000 m. kolor czarny, niebieski. </t>
    </r>
    <r>
      <rPr>
        <b/>
        <sz val="11"/>
        <rFont val="Cambria"/>
        <family val="1"/>
      </rPr>
      <t xml:space="preserve">PRODUCENT: BIC ROUND STIC M </t>
    </r>
  </si>
  <si>
    <t xml:space="preserve">– niebrudzący, zmywalny
– bezbarwny, bezwonny, nietoksyczny
– nadaje się do klejenia papieru, tektury,zdjęć i tkanin, - 10g, formuła PVA, Produkt: D.RECT </t>
  </si>
  <si>
    <t xml:space="preserve">różne twardości,  Produkt:  leviatan d.rect office </t>
  </si>
  <si>
    <t>metalowa konstrukcja, obudowa z trwałego tworzywa, uniwersalny, produkt: Taurus</t>
  </si>
  <si>
    <t>tusz do stempli 28ml</t>
  </si>
  <si>
    <r>
      <t xml:space="preserve"> pojemność - 28 ml, kolory: czarny, czerwony, niebieski, zielony, szybkoschnący  min 25ml. </t>
    </r>
    <r>
      <rPr>
        <b/>
        <sz val="11"/>
        <rFont val="Cambria"/>
        <family val="1"/>
      </rPr>
      <t>Produkt: TRODAT 7011</t>
    </r>
  </si>
  <si>
    <t xml:space="preserve">zszywacz </t>
  </si>
  <si>
    <t xml:space="preserve">zszywacz z mechanizmem wspomagania , zszywa 30 kartek, - metalowy  mechanizm, obudowa z trwałego tworzywa
- zszywki 24/6, 26/6PRODUKT: LEVIATAN SMART 0030 </t>
  </si>
  <si>
    <t>długopis automatyczny, długość lini pisania 1000m, grubość końcówki od 0,4mm do 0,7mm, kolor tuszu: czarny, czerwony, niebieski,  obudowa z gumowym uchwytem PRODUKT. D.RECT 294</t>
  </si>
  <si>
    <t>700MB , PRODUKT: VERBATIN</t>
  </si>
  <si>
    <t xml:space="preserve">grzbiety plastikowe do bindowania </t>
  </si>
  <si>
    <t xml:space="preserve">rozmiar - 8mm, opak 100 szt. </t>
  </si>
  <si>
    <t>opak.</t>
  </si>
  <si>
    <t>rozmiar 12mm opak. 100szt.</t>
  </si>
  <si>
    <t>grzbiety do bindowania</t>
  </si>
  <si>
    <t>Rozmiar 10 mm, op. 100szt.</t>
  </si>
  <si>
    <t>rozmiar 24mm opak. 100szt.</t>
  </si>
  <si>
    <t>op. 100 szt., AR, rozmiar - 0,20 mm bezbarwna</t>
  </si>
  <si>
    <t>Forma A4, op. 100 szt.</t>
  </si>
  <si>
    <t>okładka przeźroczysta do bindowania plastikowa</t>
  </si>
  <si>
    <t>okładka skóropodobna do bindowania</t>
  </si>
  <si>
    <t>kalendarz biurkowy 2010</t>
  </si>
  <si>
    <t>kalendarz biurkowy 2020</t>
  </si>
  <si>
    <t>kalendarz książkowy A4 2020</t>
  </si>
  <si>
    <t>kalendarz książkowy A5 2020</t>
  </si>
  <si>
    <t>kalendarz książkowy A6 2020</t>
  </si>
  <si>
    <t>kalendarz planer na biurko 2020</t>
  </si>
  <si>
    <t>kalendarz planszowy 2020</t>
  </si>
  <si>
    <t>kalendarz wiszący 2020</t>
  </si>
  <si>
    <t>kalnedarz książkowy A4 2020</t>
  </si>
  <si>
    <t>kalendarz podkład 2020 duzy A2, 52 kartki, biały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</si>
</sst>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#,##0.00_ ;\-#,##0.00\ 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2"/>
      <color indexed="8"/>
      <name val="Czcionka tekstu podstawowego"/>
      <family val="0"/>
    </font>
    <font>
      <sz val="12"/>
      <color indexed="63"/>
      <name val="Arial"/>
      <family val="2"/>
    </font>
    <font>
      <sz val="11"/>
      <color indexed="63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zcionka tekstu podstawowego"/>
      <family val="0"/>
    </font>
    <font>
      <sz val="12"/>
      <color rgb="FF545454"/>
      <name val="Arial"/>
      <family val="2"/>
    </font>
    <font>
      <sz val="11"/>
      <color rgb="FF545454"/>
      <name val="Cambria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DA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52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wrapText="1"/>
      <protection/>
    </xf>
    <xf numFmtId="0" fontId="4" fillId="0" borderId="10" xfId="52" applyFont="1" applyBorder="1" applyAlignment="1">
      <alignment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32" borderId="10" xfId="52" applyFont="1" applyFill="1" applyBorder="1" applyAlignment="1">
      <alignment vertical="center" wrapText="1"/>
      <protection/>
    </xf>
    <xf numFmtId="0" fontId="5" fillId="32" borderId="10" xfId="52" applyFont="1" applyFill="1" applyBorder="1" applyAlignment="1">
      <alignment vertical="center" wrapText="1"/>
      <protection/>
    </xf>
    <xf numFmtId="3" fontId="5" fillId="0" borderId="10" xfId="52" applyNumberFormat="1" applyFont="1" applyFill="1" applyBorder="1" applyAlignment="1">
      <alignment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52" applyFont="1" applyFill="1" applyBorder="1" applyAlignment="1">
      <alignment vertical="center" wrapText="1"/>
      <protection/>
    </xf>
    <xf numFmtId="0" fontId="4" fillId="34" borderId="11" xfId="52" applyFont="1" applyFill="1" applyBorder="1" applyAlignment="1">
      <alignment vertical="center" wrapText="1"/>
      <protection/>
    </xf>
    <xf numFmtId="3" fontId="4" fillId="0" borderId="11" xfId="52" applyNumberFormat="1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32" borderId="12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0" xfId="52" applyFont="1" applyFill="1" applyBorder="1" applyAlignment="1">
      <alignment horizontal="righ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vertical="center"/>
    </xf>
    <xf numFmtId="0" fontId="3" fillId="35" borderId="10" xfId="52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vertical="center"/>
    </xf>
    <xf numFmtId="165" fontId="7" fillId="0" borderId="10" xfId="52" applyNumberFormat="1" applyFont="1" applyBorder="1" applyAlignment="1">
      <alignment horizontal="center" vertical="center" wrapText="1"/>
      <protection/>
    </xf>
    <xf numFmtId="165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7" fillId="32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0" fontId="2" fillId="36" borderId="10" xfId="52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0" borderId="10" xfId="52" applyFont="1" applyFill="1" applyBorder="1" applyAlignment="1">
      <alignment horizontal="center" vertical="center" wrapText="1"/>
      <protection/>
    </xf>
    <xf numFmtId="0" fontId="5" fillId="30" borderId="10" xfId="52" applyFont="1" applyFill="1" applyBorder="1" applyAlignment="1">
      <alignment vertical="center" wrapText="1"/>
      <protection/>
    </xf>
    <xf numFmtId="3" fontId="5" fillId="30" borderId="10" xfId="52" applyNumberFormat="1" applyFont="1" applyFill="1" applyBorder="1" applyAlignment="1">
      <alignment vertical="center" wrapText="1"/>
      <protection/>
    </xf>
    <xf numFmtId="0" fontId="10" fillId="30" borderId="10" xfId="52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1" fillId="0" borderId="10" xfId="52" applyFont="1" applyBorder="1" applyAlignment="1">
      <alignment horizontal="center" vertical="center" wrapText="1"/>
      <protection/>
    </xf>
    <xf numFmtId="0" fontId="11" fillId="35" borderId="10" xfId="52" applyFont="1" applyFill="1" applyBorder="1" applyAlignment="1">
      <alignment horizontal="center" vertical="center" wrapText="1"/>
      <protection/>
    </xf>
    <xf numFmtId="0" fontId="11" fillId="3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vertical="center" wrapText="1"/>
      <protection/>
    </xf>
    <xf numFmtId="0" fontId="11" fillId="35" borderId="10" xfId="52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30" borderId="10" xfId="52" applyFont="1" applyFill="1" applyBorder="1" applyAlignment="1">
      <alignment vertical="center" wrapText="1"/>
      <protection/>
    </xf>
    <xf numFmtId="165" fontId="55" fillId="0" borderId="10" xfId="0" applyNumberFormat="1" applyFont="1" applyBorder="1" applyAlignment="1">
      <alignment vertical="center"/>
    </xf>
    <xf numFmtId="0" fontId="11" fillId="32" borderId="10" xfId="52" applyFont="1" applyFill="1" applyBorder="1" applyAlignment="1">
      <alignment vertical="center" wrapText="1"/>
      <protection/>
    </xf>
    <xf numFmtId="0" fontId="11" fillId="36" borderId="10" xfId="52" applyFont="1" applyFill="1" applyBorder="1" applyAlignment="1">
      <alignment vertical="center" wrapText="1"/>
      <protection/>
    </xf>
    <xf numFmtId="0" fontId="12" fillId="32" borderId="10" xfId="52" applyFont="1" applyFill="1" applyBorder="1" applyAlignment="1">
      <alignment vertical="center" wrapText="1"/>
      <protection/>
    </xf>
    <xf numFmtId="3" fontId="11" fillId="35" borderId="10" xfId="52" applyNumberFormat="1" applyFont="1" applyFill="1" applyBorder="1" applyAlignment="1">
      <alignment vertical="center" wrapText="1"/>
      <protection/>
    </xf>
    <xf numFmtId="3" fontId="12" fillId="30" borderId="10" xfId="52" applyNumberFormat="1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11" fillId="35" borderId="10" xfId="52" applyFont="1" applyFill="1" applyBorder="1" applyAlignment="1">
      <alignment horizontal="left" vertical="center" wrapText="1"/>
      <protection/>
    </xf>
    <xf numFmtId="0" fontId="12" fillId="30" borderId="10" xfId="52" applyFont="1" applyFill="1" applyBorder="1" applyAlignment="1">
      <alignment horizontal="right" vertical="center" wrapText="1"/>
      <protection/>
    </xf>
    <xf numFmtId="4" fontId="11" fillId="0" borderId="12" xfId="52" applyNumberFormat="1" applyFont="1" applyBorder="1" applyAlignment="1">
      <alignment horizontal="center" vertical="center" wrapText="1"/>
      <protection/>
    </xf>
    <xf numFmtId="165" fontId="11" fillId="0" borderId="12" xfId="52" applyNumberFormat="1" applyFont="1" applyBorder="1" applyAlignment="1">
      <alignment horizontal="center" vertical="center" wrapText="1"/>
      <protection/>
    </xf>
    <xf numFmtId="165" fontId="11" fillId="0" borderId="12" xfId="52" applyNumberFormat="1" applyFont="1" applyFill="1" applyBorder="1" applyAlignment="1">
      <alignment horizontal="center" vertical="center" wrapText="1"/>
      <protection/>
    </xf>
    <xf numFmtId="4" fontId="13" fillId="0" borderId="12" xfId="0" applyNumberFormat="1" applyFont="1" applyBorder="1" applyAlignment="1">
      <alignment horizontal="center" vertical="center" wrapText="1"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165" fontId="12" fillId="35" borderId="10" xfId="0" applyNumberFormat="1" applyFont="1" applyFill="1" applyBorder="1" applyAlignment="1">
      <alignment/>
    </xf>
    <xf numFmtId="165" fontId="12" fillId="35" borderId="14" xfId="0" applyNumberFormat="1" applyFont="1" applyFill="1" applyBorder="1" applyAlignment="1">
      <alignment/>
    </xf>
    <xf numFmtId="0" fontId="12" fillId="35" borderId="15" xfId="0" applyFont="1" applyFill="1" applyBorder="1" applyAlignment="1">
      <alignment/>
    </xf>
    <xf numFmtId="165" fontId="11" fillId="35" borderId="16" xfId="0" applyNumberFormat="1" applyFont="1" applyFill="1" applyBorder="1" applyAlignment="1">
      <alignment vertical="center"/>
    </xf>
    <xf numFmtId="0" fontId="11" fillId="35" borderId="17" xfId="0" applyFont="1" applyFill="1" applyBorder="1" applyAlignment="1">
      <alignment/>
    </xf>
    <xf numFmtId="0" fontId="55" fillId="7" borderId="10" xfId="0" applyFont="1" applyFill="1" applyBorder="1" applyAlignment="1">
      <alignment wrapText="1"/>
    </xf>
    <xf numFmtId="0" fontId="55" fillId="7" borderId="14" xfId="0" applyFont="1" applyFill="1" applyBorder="1" applyAlignment="1">
      <alignment/>
    </xf>
    <xf numFmtId="165" fontId="55" fillId="7" borderId="10" xfId="0" applyNumberFormat="1" applyFont="1" applyFill="1" applyBorder="1" applyAlignment="1">
      <alignment/>
    </xf>
    <xf numFmtId="165" fontId="55" fillId="7" borderId="14" xfId="0" applyNumberFormat="1" applyFont="1" applyFill="1" applyBorder="1" applyAlignment="1">
      <alignment/>
    </xf>
    <xf numFmtId="0" fontId="56" fillId="7" borderId="15" xfId="0" applyFont="1" applyFill="1" applyBorder="1" applyAlignment="1">
      <alignment/>
    </xf>
    <xf numFmtId="165" fontId="56" fillId="7" borderId="16" xfId="0" applyNumberFormat="1" applyFont="1" applyFill="1" applyBorder="1" applyAlignment="1">
      <alignment vertical="center"/>
    </xf>
    <xf numFmtId="0" fontId="56" fillId="7" borderId="17" xfId="0" applyFont="1" applyFill="1" applyBorder="1" applyAlignment="1">
      <alignment/>
    </xf>
    <xf numFmtId="0" fontId="56" fillId="7" borderId="13" xfId="0" applyFont="1" applyFill="1" applyBorder="1" applyAlignment="1">
      <alignment/>
    </xf>
    <xf numFmtId="0" fontId="56" fillId="7" borderId="13" xfId="0" applyFont="1" applyFill="1" applyBorder="1" applyAlignment="1">
      <alignment vertical="center"/>
    </xf>
    <xf numFmtId="0" fontId="12" fillId="0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top" wrapText="1"/>
      <protection/>
    </xf>
    <xf numFmtId="0" fontId="11" fillId="6" borderId="10" xfId="52" applyFont="1" applyFill="1" applyBorder="1" applyAlignment="1">
      <alignment horizontal="center" vertical="center" wrapText="1"/>
      <protection/>
    </xf>
    <xf numFmtId="0" fontId="50" fillId="6" borderId="10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38" borderId="10" xfId="0" applyFont="1" applyFill="1" applyBorder="1" applyAlignment="1">
      <alignment/>
    </xf>
    <xf numFmtId="0" fontId="4" fillId="32" borderId="10" xfId="52" applyFont="1" applyFill="1" applyBorder="1" applyAlignment="1">
      <alignment wrapText="1"/>
      <protection/>
    </xf>
    <xf numFmtId="0" fontId="11" fillId="37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wrapText="1"/>
      <protection/>
    </xf>
    <xf numFmtId="165" fontId="0" fillId="0" borderId="10" xfId="0" applyNumberFormat="1" applyBorder="1" applyAlignment="1">
      <alignment/>
    </xf>
    <xf numFmtId="0" fontId="50" fillId="39" borderId="10" xfId="0" applyFont="1" applyFill="1" applyBorder="1" applyAlignment="1">
      <alignment/>
    </xf>
    <xf numFmtId="0" fontId="50" fillId="6" borderId="1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11" fillId="40" borderId="10" xfId="52" applyFont="1" applyFill="1" applyBorder="1" applyAlignment="1">
      <alignment horizontal="center" vertical="center" wrapText="1"/>
      <protection/>
    </xf>
    <xf numFmtId="0" fontId="50" fillId="41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20" xfId="0" applyFont="1" applyBorder="1" applyAlignment="1">
      <alignment/>
    </xf>
    <xf numFmtId="0" fontId="57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0" xfId="0" applyFont="1" applyBorder="1" applyAlignment="1">
      <alignment wrapText="1"/>
    </xf>
    <xf numFmtId="0" fontId="50" fillId="0" borderId="20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11" fillId="0" borderId="13" xfId="52" applyFont="1" applyBorder="1" applyAlignment="1">
      <alignment horizontal="center" vertical="center" wrapText="1"/>
      <protection/>
    </xf>
    <xf numFmtId="0" fontId="50" fillId="0" borderId="14" xfId="0" applyFont="1" applyBorder="1" applyAlignment="1">
      <alignment wrapText="1"/>
    </xf>
    <xf numFmtId="0" fontId="4" fillId="0" borderId="13" xfId="52" applyFont="1" applyBorder="1" applyAlignment="1">
      <alignment horizontal="center" vertical="center" wrapText="1"/>
      <protection/>
    </xf>
    <xf numFmtId="0" fontId="50" fillId="37" borderId="14" xfId="0" applyFont="1" applyFill="1" applyBorder="1" applyAlignment="1">
      <alignment/>
    </xf>
    <xf numFmtId="0" fontId="50" fillId="0" borderId="22" xfId="0" applyFont="1" applyBorder="1" applyAlignment="1">
      <alignment/>
    </xf>
    <xf numFmtId="0" fontId="0" fillId="40" borderId="23" xfId="0" applyFill="1" applyBorder="1" applyAlignment="1">
      <alignment/>
    </xf>
    <xf numFmtId="0" fontId="50" fillId="0" borderId="10" xfId="0" applyFont="1" applyBorder="1" applyAlignment="1">
      <alignment wrapText="1"/>
    </xf>
    <xf numFmtId="0" fontId="0" fillId="37" borderId="24" xfId="0" applyFill="1" applyBorder="1" applyAlignment="1">
      <alignment/>
    </xf>
    <xf numFmtId="0" fontId="0" fillId="35" borderId="10" xfId="0" applyFill="1" applyBorder="1" applyAlignment="1">
      <alignment/>
    </xf>
    <xf numFmtId="0" fontId="50" fillId="0" borderId="0" xfId="0" applyFont="1" applyAlignment="1">
      <alignment wrapText="1"/>
    </xf>
    <xf numFmtId="0" fontId="11" fillId="7" borderId="10" xfId="52" applyFont="1" applyFill="1" applyBorder="1" applyAlignment="1">
      <alignment horizontal="center" vertical="center" wrapText="1"/>
      <protection/>
    </xf>
    <xf numFmtId="0" fontId="0" fillId="7" borderId="10" xfId="0" applyFill="1" applyBorder="1" applyAlignment="1">
      <alignment/>
    </xf>
    <xf numFmtId="0" fontId="11" fillId="42" borderId="10" xfId="52" applyFont="1" applyFill="1" applyBorder="1" applyAlignment="1">
      <alignment horizontal="center" vertical="center" wrapText="1"/>
      <protection/>
    </xf>
    <xf numFmtId="0" fontId="50" fillId="42" borderId="10" xfId="0" applyFont="1" applyFill="1" applyBorder="1" applyAlignment="1">
      <alignment/>
    </xf>
    <xf numFmtId="0" fontId="50" fillId="0" borderId="0" xfId="0" applyFont="1" applyAlignment="1">
      <alignment/>
    </xf>
    <xf numFmtId="0" fontId="11" fillId="43" borderId="10" xfId="52" applyFont="1" applyFill="1" applyBorder="1" applyAlignment="1">
      <alignment horizontal="center" vertical="center" wrapText="1"/>
      <protection/>
    </xf>
    <xf numFmtId="0" fontId="0" fillId="4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13" fillId="40" borderId="10" xfId="52" applyFont="1" applyFill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1" fillId="40" borderId="10" xfId="52" applyFont="1" applyFill="1" applyBorder="1" applyAlignment="1">
      <alignment vertical="center" wrapText="1"/>
      <protection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40" borderId="10" xfId="0" applyFont="1" applyFill="1" applyBorder="1" applyAlignment="1">
      <alignment vertical="center" wrapText="1"/>
    </xf>
    <xf numFmtId="0" fontId="11" fillId="40" borderId="10" xfId="52" applyFont="1" applyFill="1" applyBorder="1" applyAlignment="1">
      <alignment horizontal="right" vertical="center" wrapText="1"/>
      <protection/>
    </xf>
    <xf numFmtId="3" fontId="11" fillId="40" borderId="10" xfId="52" applyNumberFormat="1" applyFont="1" applyFill="1" applyBorder="1" applyAlignment="1">
      <alignment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12" fillId="40" borderId="10" xfId="52" applyNumberFormat="1" applyFont="1" applyFill="1" applyBorder="1" applyAlignment="1">
      <alignment horizontal="center" vertical="center" wrapText="1"/>
      <protection/>
    </xf>
    <xf numFmtId="0" fontId="12" fillId="40" borderId="10" xfId="52" applyFont="1" applyFill="1" applyBorder="1" applyAlignment="1">
      <alignment vertical="center" wrapText="1"/>
      <protection/>
    </xf>
    <xf numFmtId="0" fontId="12" fillId="40" borderId="10" xfId="52" applyFont="1" applyFill="1" applyBorder="1" applyAlignment="1">
      <alignment horizontal="center" vertical="center" wrapText="1"/>
      <protection/>
    </xf>
    <xf numFmtId="0" fontId="56" fillId="40" borderId="10" xfId="0" applyFont="1" applyFill="1" applyBorder="1" applyAlignment="1">
      <alignment wrapText="1"/>
    </xf>
    <xf numFmtId="0" fontId="59" fillId="40" borderId="10" xfId="0" applyFont="1" applyFill="1" applyBorder="1" applyAlignment="1">
      <alignment wrapText="1"/>
    </xf>
    <xf numFmtId="0" fontId="55" fillId="40" borderId="10" xfId="0" applyFont="1" applyFill="1" applyBorder="1" applyAlignment="1">
      <alignment horizontal="center" vertical="center" wrapText="1"/>
    </xf>
    <xf numFmtId="0" fontId="55" fillId="40" borderId="10" xfId="0" applyFont="1" applyFill="1" applyBorder="1" applyAlignment="1">
      <alignment wrapText="1"/>
    </xf>
    <xf numFmtId="0" fontId="56" fillId="40" borderId="10" xfId="0" applyFont="1" applyFill="1" applyBorder="1" applyAlignment="1">
      <alignment/>
    </xf>
    <xf numFmtId="0" fontId="55" fillId="40" borderId="10" xfId="0" applyFont="1" applyFill="1" applyBorder="1" applyAlignment="1">
      <alignment/>
    </xf>
    <xf numFmtId="0" fontId="12" fillId="40" borderId="0" xfId="52" applyFont="1" applyFill="1" applyBorder="1" applyAlignment="1">
      <alignment vertical="center" wrapText="1"/>
      <protection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7" fillId="30" borderId="10" xfId="0" applyFont="1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6" fillId="30" borderId="10" xfId="0" applyFont="1" applyFill="1" applyBorder="1" applyAlignment="1">
      <alignment horizontal="center" wrapText="1"/>
    </xf>
    <xf numFmtId="0" fontId="56" fillId="30" borderId="12" xfId="0" applyFont="1" applyFill="1" applyBorder="1" applyAlignment="1">
      <alignment horizontal="center" wrapText="1"/>
    </xf>
    <xf numFmtId="0" fontId="55" fillId="0" borderId="12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8" xfId="0" applyFont="1" applyFill="1" applyBorder="1" applyAlignment="1">
      <alignment horizontal="center" wrapText="1"/>
    </xf>
    <xf numFmtId="0" fontId="11" fillId="35" borderId="29" xfId="0" applyFont="1" applyFill="1" applyBorder="1" applyAlignment="1">
      <alignment horizontal="center" wrapText="1"/>
    </xf>
    <xf numFmtId="0" fontId="56" fillId="7" borderId="27" xfId="0" applyFont="1" applyFill="1" applyBorder="1" applyAlignment="1">
      <alignment horizontal="center" wrapText="1"/>
    </xf>
    <xf numFmtId="0" fontId="56" fillId="7" borderId="28" xfId="0" applyFont="1" applyFill="1" applyBorder="1" applyAlignment="1">
      <alignment horizontal="center" wrapText="1"/>
    </xf>
    <xf numFmtId="0" fontId="56" fillId="7" borderId="29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6" fillId="40" borderId="12" xfId="0" applyFont="1" applyFill="1" applyBorder="1" applyAlignment="1">
      <alignment horizontal="right" wrapText="1"/>
    </xf>
    <xf numFmtId="0" fontId="56" fillId="40" borderId="26" xfId="0" applyFont="1" applyFill="1" applyBorder="1" applyAlignment="1">
      <alignment horizontal="right" wrapText="1"/>
    </xf>
    <xf numFmtId="0" fontId="0" fillId="40" borderId="11" xfId="0" applyFill="1" applyBorder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0" sqref="Q10:R10"/>
    </sheetView>
  </sheetViews>
  <sheetFormatPr defaultColWidth="8.796875" defaultRowHeight="14.25"/>
  <cols>
    <col min="1" max="1" width="2.69921875" style="0" bestFit="1" customWidth="1"/>
    <col min="2" max="2" width="9.19921875" style="0" bestFit="1" customWidth="1"/>
    <col min="3" max="3" width="12.69921875" style="0" customWidth="1"/>
    <col min="4" max="4" width="15.3984375" style="0" bestFit="1" customWidth="1"/>
    <col min="5" max="5" width="3.3984375" style="0" bestFit="1" customWidth="1"/>
    <col min="6" max="6" width="8.19921875" style="0" customWidth="1"/>
    <col min="7" max="8" width="9.69921875" style="0" customWidth="1"/>
    <col min="9" max="9" width="11" style="0" customWidth="1"/>
    <col min="10" max="10" width="10.5" style="0" bestFit="1" customWidth="1"/>
    <col min="11" max="11" width="7.8984375" style="0" customWidth="1"/>
    <col min="12" max="12" width="11" style="0" customWidth="1"/>
    <col min="13" max="13" width="12.3984375" style="0" customWidth="1"/>
    <col min="14" max="14" width="9.19921875" style="0" customWidth="1"/>
    <col min="15" max="15" width="8.5" style="0" customWidth="1"/>
    <col min="16" max="16" width="11.3984375" style="0" customWidth="1"/>
  </cols>
  <sheetData>
    <row r="1" spans="1:16" ht="27.75">
      <c r="A1" s="131"/>
      <c r="B1" s="132"/>
      <c r="C1" s="132"/>
      <c r="D1" s="132"/>
      <c r="E1" s="132"/>
      <c r="F1" s="132"/>
      <c r="G1" s="133" t="s">
        <v>365</v>
      </c>
      <c r="H1" s="134" t="s">
        <v>367</v>
      </c>
      <c r="I1" s="135" t="s">
        <v>368</v>
      </c>
      <c r="J1" s="136" t="s">
        <v>369</v>
      </c>
      <c r="K1" s="136" t="s">
        <v>371</v>
      </c>
      <c r="L1" s="136" t="s">
        <v>372</v>
      </c>
      <c r="M1" s="137" t="s">
        <v>373</v>
      </c>
      <c r="N1" s="137" t="s">
        <v>374</v>
      </c>
      <c r="O1" s="137" t="s">
        <v>375</v>
      </c>
      <c r="P1" s="138"/>
    </row>
    <row r="2" spans="1:16" ht="41.25">
      <c r="A2" s="139" t="s">
        <v>0</v>
      </c>
      <c r="B2" s="68" t="s">
        <v>238</v>
      </c>
      <c r="C2" s="68" t="s">
        <v>1</v>
      </c>
      <c r="D2" s="68" t="s">
        <v>2</v>
      </c>
      <c r="E2" s="68" t="s">
        <v>3</v>
      </c>
      <c r="F2" s="68" t="s">
        <v>5</v>
      </c>
      <c r="G2" s="129" t="s">
        <v>370</v>
      </c>
      <c r="H2" s="129" t="s">
        <v>370</v>
      </c>
      <c r="I2" s="129" t="s">
        <v>370</v>
      </c>
      <c r="J2" s="129" t="s">
        <v>370</v>
      </c>
      <c r="K2" s="129" t="s">
        <v>370</v>
      </c>
      <c r="L2" s="129" t="s">
        <v>370</v>
      </c>
      <c r="M2" s="129" t="s">
        <v>370</v>
      </c>
      <c r="N2" s="129" t="s">
        <v>370</v>
      </c>
      <c r="O2" s="129" t="s">
        <v>370</v>
      </c>
      <c r="P2" s="140" t="s">
        <v>186</v>
      </c>
    </row>
    <row r="3" spans="1:16" ht="66">
      <c r="A3" s="141">
        <v>1</v>
      </c>
      <c r="B3" s="44" t="s">
        <v>260</v>
      </c>
      <c r="C3" s="52" t="s">
        <v>176</v>
      </c>
      <c r="D3" s="9" t="s">
        <v>44</v>
      </c>
      <c r="E3" s="121" t="s">
        <v>9</v>
      </c>
      <c r="F3" s="124">
        <v>1.36</v>
      </c>
      <c r="G3" s="113">
        <v>2</v>
      </c>
      <c r="H3" s="114">
        <v>1</v>
      </c>
      <c r="I3" s="115">
        <v>1</v>
      </c>
      <c r="J3" s="120">
        <v>4</v>
      </c>
      <c r="K3" s="125">
        <v>0</v>
      </c>
      <c r="L3" s="126">
        <v>0</v>
      </c>
      <c r="M3" s="114">
        <v>3</v>
      </c>
      <c r="N3" s="115">
        <v>0</v>
      </c>
      <c r="O3" s="130">
        <v>0</v>
      </c>
      <c r="P3" s="142">
        <f>G3+H3+I3+J3+K3+L3+M3+N3+O3</f>
        <v>11</v>
      </c>
    </row>
    <row r="4" spans="1:16" ht="78.75">
      <c r="A4" s="141">
        <v>2</v>
      </c>
      <c r="B4" s="44" t="s">
        <v>261</v>
      </c>
      <c r="C4" s="52" t="s">
        <v>176</v>
      </c>
      <c r="D4" s="9" t="s">
        <v>45</v>
      </c>
      <c r="E4" s="121" t="s">
        <v>9</v>
      </c>
      <c r="F4" s="124">
        <v>1.85</v>
      </c>
      <c r="G4" s="113">
        <v>9</v>
      </c>
      <c r="H4" s="114">
        <v>2</v>
      </c>
      <c r="I4" s="115">
        <v>2</v>
      </c>
      <c r="J4" s="120">
        <v>3</v>
      </c>
      <c r="K4" s="125">
        <v>3</v>
      </c>
      <c r="L4" s="126">
        <v>3</v>
      </c>
      <c r="M4" s="114">
        <v>0</v>
      </c>
      <c r="N4" s="115">
        <v>0</v>
      </c>
      <c r="O4" s="130">
        <v>1</v>
      </c>
      <c r="P4" s="142">
        <f aca="true" t="shared" si="0" ref="P4:P11">G4+H4+I4+J4+K4+L4+M4+N4+O4</f>
        <v>23</v>
      </c>
    </row>
    <row r="5" spans="1:16" ht="52.5">
      <c r="A5" s="141">
        <v>3</v>
      </c>
      <c r="B5" s="44" t="s">
        <v>262</v>
      </c>
      <c r="C5" s="52" t="s">
        <v>177</v>
      </c>
      <c r="D5" s="9" t="s">
        <v>46</v>
      </c>
      <c r="E5" s="121" t="s">
        <v>9</v>
      </c>
      <c r="F5" s="124">
        <v>24.46</v>
      </c>
      <c r="G5" s="113">
        <v>2</v>
      </c>
      <c r="H5" s="114">
        <v>0</v>
      </c>
      <c r="I5" s="115">
        <v>0</v>
      </c>
      <c r="J5" s="120">
        <v>0</v>
      </c>
      <c r="K5" s="125">
        <v>0</v>
      </c>
      <c r="L5" s="126">
        <v>0</v>
      </c>
      <c r="M5" s="114">
        <v>0</v>
      </c>
      <c r="N5" s="115">
        <v>0</v>
      </c>
      <c r="O5" s="130">
        <v>0</v>
      </c>
      <c r="P5" s="142">
        <f>G5+H5+I5+J5+K5+L5+M5+N5+O5</f>
        <v>2</v>
      </c>
    </row>
    <row r="6" spans="1:16" ht="52.5">
      <c r="A6" s="141">
        <v>4</v>
      </c>
      <c r="B6" s="44" t="s">
        <v>263</v>
      </c>
      <c r="C6" s="52" t="s">
        <v>178</v>
      </c>
      <c r="D6" s="9" t="s">
        <v>46</v>
      </c>
      <c r="E6" s="121" t="s">
        <v>9</v>
      </c>
      <c r="F6" s="124">
        <v>7.71</v>
      </c>
      <c r="G6" s="113">
        <v>4</v>
      </c>
      <c r="H6" s="114">
        <v>1</v>
      </c>
      <c r="I6" s="115">
        <v>0</v>
      </c>
      <c r="J6" s="120">
        <v>0</v>
      </c>
      <c r="K6" s="125">
        <v>5</v>
      </c>
      <c r="L6" s="126">
        <v>0</v>
      </c>
      <c r="M6" s="114">
        <v>1</v>
      </c>
      <c r="N6" s="115">
        <v>0</v>
      </c>
      <c r="O6" s="130">
        <v>1</v>
      </c>
      <c r="P6" s="142">
        <f t="shared" si="0"/>
        <v>12</v>
      </c>
    </row>
    <row r="7" spans="1:16" ht="52.5">
      <c r="A7" s="141">
        <v>5</v>
      </c>
      <c r="B7" s="44" t="s">
        <v>264</v>
      </c>
      <c r="C7" s="52" t="s">
        <v>179</v>
      </c>
      <c r="D7" s="9" t="s">
        <v>46</v>
      </c>
      <c r="E7" s="121" t="s">
        <v>9</v>
      </c>
      <c r="F7" s="124">
        <v>6.35</v>
      </c>
      <c r="G7" s="113">
        <v>1</v>
      </c>
      <c r="H7" s="114">
        <v>0</v>
      </c>
      <c r="I7" s="115">
        <v>0</v>
      </c>
      <c r="J7" s="120">
        <v>2</v>
      </c>
      <c r="K7" s="125">
        <v>0</v>
      </c>
      <c r="L7" s="126">
        <v>0</v>
      </c>
      <c r="M7" s="114">
        <v>0</v>
      </c>
      <c r="N7" s="115">
        <v>0</v>
      </c>
      <c r="O7" s="130">
        <v>0</v>
      </c>
      <c r="P7" s="142">
        <f t="shared" si="0"/>
        <v>3</v>
      </c>
    </row>
    <row r="8" spans="1:16" ht="41.25">
      <c r="A8" s="141">
        <v>6</v>
      </c>
      <c r="B8" s="44" t="s">
        <v>265</v>
      </c>
      <c r="C8" s="52" t="s">
        <v>180</v>
      </c>
      <c r="D8" s="9" t="s">
        <v>47</v>
      </c>
      <c r="E8" s="121" t="s">
        <v>156</v>
      </c>
      <c r="F8" s="124">
        <v>14.78</v>
      </c>
      <c r="G8" s="113">
        <v>0</v>
      </c>
      <c r="H8" s="114">
        <v>0</v>
      </c>
      <c r="I8" s="115">
        <v>1</v>
      </c>
      <c r="J8" s="120">
        <v>0</v>
      </c>
      <c r="K8" s="125">
        <v>0</v>
      </c>
      <c r="L8" s="126">
        <v>0</v>
      </c>
      <c r="M8" s="114">
        <v>0</v>
      </c>
      <c r="N8" s="115">
        <v>0</v>
      </c>
      <c r="O8" s="130">
        <v>0</v>
      </c>
      <c r="P8" s="142">
        <f t="shared" si="0"/>
        <v>1</v>
      </c>
    </row>
    <row r="9" spans="1:16" ht="41.25">
      <c r="A9" s="141">
        <v>7</v>
      </c>
      <c r="B9" s="44" t="s">
        <v>266</v>
      </c>
      <c r="C9" s="52" t="s">
        <v>181</v>
      </c>
      <c r="D9" s="9" t="s">
        <v>48</v>
      </c>
      <c r="E9" s="121" t="s">
        <v>9</v>
      </c>
      <c r="F9" s="124">
        <v>3.85</v>
      </c>
      <c r="G9" s="113">
        <v>11</v>
      </c>
      <c r="H9" s="114">
        <v>3</v>
      </c>
      <c r="I9" s="115">
        <v>0</v>
      </c>
      <c r="J9" s="120">
        <v>1</v>
      </c>
      <c r="K9" s="125">
        <v>3</v>
      </c>
      <c r="L9" s="126">
        <v>0</v>
      </c>
      <c r="M9" s="114">
        <v>3</v>
      </c>
      <c r="N9" s="115">
        <v>0</v>
      </c>
      <c r="O9" s="130">
        <v>0</v>
      </c>
      <c r="P9" s="142">
        <f t="shared" si="0"/>
        <v>21</v>
      </c>
    </row>
    <row r="10" spans="1:16" ht="118.5">
      <c r="A10" s="141">
        <v>8</v>
      </c>
      <c r="B10" s="44" t="s">
        <v>267</v>
      </c>
      <c r="C10" s="52" t="s">
        <v>182</v>
      </c>
      <c r="D10" s="9" t="s">
        <v>49</v>
      </c>
      <c r="E10" s="121" t="s">
        <v>9</v>
      </c>
      <c r="F10" s="124">
        <v>3.64</v>
      </c>
      <c r="G10" s="113">
        <v>13</v>
      </c>
      <c r="H10" s="114">
        <v>5</v>
      </c>
      <c r="I10" s="115">
        <v>0</v>
      </c>
      <c r="J10" s="120">
        <v>6</v>
      </c>
      <c r="K10" s="125">
        <v>4</v>
      </c>
      <c r="L10" s="126">
        <v>0</v>
      </c>
      <c r="M10" s="114">
        <v>4</v>
      </c>
      <c r="N10" s="115">
        <v>1</v>
      </c>
      <c r="O10" s="130">
        <v>1</v>
      </c>
      <c r="P10" s="142">
        <f t="shared" si="0"/>
        <v>34</v>
      </c>
    </row>
    <row r="11" spans="1:16" ht="41.25">
      <c r="A11" s="141">
        <v>9</v>
      </c>
      <c r="B11" s="44" t="s">
        <v>268</v>
      </c>
      <c r="C11" s="52" t="s">
        <v>183</v>
      </c>
      <c r="D11" s="9" t="s">
        <v>50</v>
      </c>
      <c r="E11" s="121" t="s">
        <v>9</v>
      </c>
      <c r="F11" s="124">
        <v>12.24</v>
      </c>
      <c r="G11" s="113">
        <v>4</v>
      </c>
      <c r="H11" s="114">
        <v>1</v>
      </c>
      <c r="I11" s="115">
        <v>2</v>
      </c>
      <c r="J11" s="120">
        <v>0</v>
      </c>
      <c r="K11" s="125">
        <v>0</v>
      </c>
      <c r="L11" s="126">
        <v>0</v>
      </c>
      <c r="M11" s="114">
        <v>0</v>
      </c>
      <c r="N11" s="115">
        <v>0</v>
      </c>
      <c r="O11" s="130">
        <v>0</v>
      </c>
      <c r="P11" s="142">
        <f t="shared" si="0"/>
        <v>7</v>
      </c>
    </row>
    <row r="12" spans="1:16" ht="15" customHeight="1" thickBot="1">
      <c r="A12" s="180" t="s">
        <v>376</v>
      </c>
      <c r="B12" s="181"/>
      <c r="C12" s="181"/>
      <c r="D12" s="181"/>
      <c r="E12" s="181"/>
      <c r="F12" s="181"/>
      <c r="G12" s="143">
        <f aca="true" t="shared" si="1" ref="G12:O12">SUM(G3:G11)</f>
        <v>46</v>
      </c>
      <c r="H12" s="143">
        <f t="shared" si="1"/>
        <v>13</v>
      </c>
      <c r="I12" s="143">
        <f t="shared" si="1"/>
        <v>6</v>
      </c>
      <c r="J12" s="143">
        <f t="shared" si="1"/>
        <v>16</v>
      </c>
      <c r="K12" s="143">
        <f t="shared" si="1"/>
        <v>15</v>
      </c>
      <c r="L12" s="143">
        <f t="shared" si="1"/>
        <v>3</v>
      </c>
      <c r="M12" s="143">
        <f t="shared" si="1"/>
        <v>11</v>
      </c>
      <c r="N12" s="143">
        <f t="shared" si="1"/>
        <v>1</v>
      </c>
      <c r="O12" s="143">
        <f t="shared" si="1"/>
        <v>3</v>
      </c>
      <c r="P12" s="144">
        <f>SUM(P3:P11)</f>
        <v>114</v>
      </c>
    </row>
  </sheetData>
  <sheetProtection/>
  <mergeCells count="1">
    <mergeCell ref="A12:F12"/>
  </mergeCells>
  <printOptions horizontalCentered="1"/>
  <pageMargins left="0" right="0" top="0" bottom="0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8"/>
  <sheetViews>
    <sheetView zoomScalePageLayoutView="0" workbookViewId="0" topLeftCell="A82">
      <selection activeCell="B11" sqref="B11"/>
    </sheetView>
  </sheetViews>
  <sheetFormatPr defaultColWidth="8.796875" defaultRowHeight="14.25"/>
  <cols>
    <col min="1" max="1" width="4" style="0" customWidth="1"/>
    <col min="2" max="2" width="16.3984375" style="2" customWidth="1"/>
    <col min="3" max="3" width="34.69921875" style="1" customWidth="1"/>
    <col min="4" max="4" width="6.5" style="0" customWidth="1"/>
    <col min="5" max="5" width="7.8984375" style="3" customWidth="1"/>
    <col min="6" max="6" width="11.59765625" style="3" customWidth="1"/>
    <col min="7" max="7" width="12.59765625" style="3" customWidth="1"/>
    <col min="9" max="9" width="13.3984375" style="0" customWidth="1"/>
    <col min="10" max="10" width="12.3984375" style="0" customWidth="1"/>
  </cols>
  <sheetData>
    <row r="2" ht="13.5">
      <c r="A2" t="s">
        <v>185</v>
      </c>
    </row>
    <row r="3" spans="1:10" ht="26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2" t="s">
        <v>184</v>
      </c>
      <c r="G3" s="183"/>
      <c r="H3" s="20" t="s">
        <v>5</v>
      </c>
      <c r="I3" s="21" t="s">
        <v>6</v>
      </c>
      <c r="J3" s="24" t="s">
        <v>154</v>
      </c>
    </row>
    <row r="4" spans="1:10" ht="15">
      <c r="A4" s="44">
        <v>1</v>
      </c>
      <c r="B4" s="6" t="s">
        <v>7</v>
      </c>
      <c r="C4" s="6" t="s">
        <v>8</v>
      </c>
      <c r="D4" s="6" t="s">
        <v>9</v>
      </c>
      <c r="E4" s="7">
        <v>30</v>
      </c>
      <c r="F4" s="37" t="s">
        <v>7</v>
      </c>
      <c r="G4" s="26" t="s">
        <v>187</v>
      </c>
      <c r="H4" s="46">
        <v>1.04</v>
      </c>
      <c r="I4" s="8">
        <f>E4*H4</f>
        <v>31.200000000000003</v>
      </c>
      <c r="J4" s="22">
        <f>SUM(I4*1.23)</f>
        <v>38.376000000000005</v>
      </c>
    </row>
    <row r="5" spans="1:10" ht="39">
      <c r="A5" s="44">
        <v>2</v>
      </c>
      <c r="B5" s="6" t="s">
        <v>10</v>
      </c>
      <c r="C5" s="6" t="s">
        <v>11</v>
      </c>
      <c r="D5" s="6" t="s">
        <v>9</v>
      </c>
      <c r="E5" s="7">
        <v>30</v>
      </c>
      <c r="F5" s="37" t="s">
        <v>10</v>
      </c>
      <c r="G5" s="26" t="s">
        <v>188</v>
      </c>
      <c r="H5" s="46">
        <v>1.65</v>
      </c>
      <c r="I5" s="8">
        <f aca="true" t="shared" si="0" ref="I5:I68">E5*H5</f>
        <v>49.5</v>
      </c>
      <c r="J5" s="22">
        <f aca="true" t="shared" si="1" ref="J5:J68">SUM(I5*1.23)</f>
        <v>60.885</v>
      </c>
    </row>
    <row r="6" spans="1:10" ht="26.25">
      <c r="A6" s="44">
        <v>3</v>
      </c>
      <c r="B6" s="6" t="s">
        <v>12</v>
      </c>
      <c r="C6" s="6" t="s">
        <v>13</v>
      </c>
      <c r="D6" s="6" t="s">
        <v>9</v>
      </c>
      <c r="E6" s="7">
        <v>300</v>
      </c>
      <c r="F6" s="37" t="s">
        <v>12</v>
      </c>
      <c r="G6" s="26" t="s">
        <v>221</v>
      </c>
      <c r="H6" s="46">
        <v>1.59</v>
      </c>
      <c r="I6" s="8">
        <f t="shared" si="0"/>
        <v>477</v>
      </c>
      <c r="J6" s="22">
        <f t="shared" si="1"/>
        <v>586.71</v>
      </c>
    </row>
    <row r="7" spans="1:10" ht="52.5">
      <c r="A7" s="44">
        <v>4</v>
      </c>
      <c r="B7" s="6" t="s">
        <v>14</v>
      </c>
      <c r="C7" s="6" t="s">
        <v>15</v>
      </c>
      <c r="D7" s="6" t="s">
        <v>9</v>
      </c>
      <c r="E7" s="7">
        <v>60</v>
      </c>
      <c r="F7" s="37" t="s">
        <v>14</v>
      </c>
      <c r="G7" s="26" t="s">
        <v>222</v>
      </c>
      <c r="H7" s="46">
        <v>8.58</v>
      </c>
      <c r="I7" s="8">
        <f t="shared" si="0"/>
        <v>514.8</v>
      </c>
      <c r="J7" s="22">
        <f t="shared" si="1"/>
        <v>633.204</v>
      </c>
    </row>
    <row r="8" spans="1:10" ht="39">
      <c r="A8" s="44">
        <v>5</v>
      </c>
      <c r="B8" s="6" t="s">
        <v>16</v>
      </c>
      <c r="C8" s="6" t="s">
        <v>17</v>
      </c>
      <c r="D8" s="6" t="s">
        <v>9</v>
      </c>
      <c r="E8" s="7">
        <v>2800</v>
      </c>
      <c r="F8" s="37" t="s">
        <v>16</v>
      </c>
      <c r="G8" s="26" t="s">
        <v>189</v>
      </c>
      <c r="H8" s="46">
        <v>0.2</v>
      </c>
      <c r="I8" s="8">
        <f t="shared" si="0"/>
        <v>560</v>
      </c>
      <c r="J8" s="22">
        <f t="shared" si="1"/>
        <v>688.8</v>
      </c>
    </row>
    <row r="9" spans="1:10" ht="52.5">
      <c r="A9" s="44">
        <v>6</v>
      </c>
      <c r="B9" s="6" t="s">
        <v>18</v>
      </c>
      <c r="C9" s="6" t="s">
        <v>19</v>
      </c>
      <c r="D9" s="6" t="s">
        <v>9</v>
      </c>
      <c r="E9" s="7">
        <v>800</v>
      </c>
      <c r="F9" s="37" t="s">
        <v>18</v>
      </c>
      <c r="G9" s="26" t="s">
        <v>189</v>
      </c>
      <c r="H9" s="46">
        <v>0.45</v>
      </c>
      <c r="I9" s="8">
        <f t="shared" si="0"/>
        <v>360</v>
      </c>
      <c r="J9" s="22">
        <f t="shared" si="1"/>
        <v>442.8</v>
      </c>
    </row>
    <row r="10" spans="1:10" ht="52.5">
      <c r="A10" s="44">
        <v>7</v>
      </c>
      <c r="B10" s="9" t="s">
        <v>20</v>
      </c>
      <c r="C10" s="9" t="s">
        <v>21</v>
      </c>
      <c r="D10" s="9" t="s">
        <v>9</v>
      </c>
      <c r="E10" s="10">
        <v>550</v>
      </c>
      <c r="F10" s="38" t="s">
        <v>20</v>
      </c>
      <c r="G10" s="27" t="s">
        <v>189</v>
      </c>
      <c r="H10" s="46">
        <v>0.35</v>
      </c>
      <c r="I10" s="8">
        <f t="shared" si="0"/>
        <v>192.5</v>
      </c>
      <c r="J10" s="22">
        <f t="shared" si="1"/>
        <v>236.775</v>
      </c>
    </row>
    <row r="11" spans="1:10" ht="30.75" customHeight="1">
      <c r="A11" s="44">
        <v>8</v>
      </c>
      <c r="B11" s="6" t="s">
        <v>22</v>
      </c>
      <c r="C11" s="6" t="s">
        <v>23</v>
      </c>
      <c r="D11" s="6" t="s">
        <v>9</v>
      </c>
      <c r="E11" s="7">
        <v>40</v>
      </c>
      <c r="F11" s="37" t="s">
        <v>22</v>
      </c>
      <c r="G11" s="26" t="s">
        <v>189</v>
      </c>
      <c r="H11" s="46">
        <v>0.87</v>
      </c>
      <c r="I11" s="8">
        <f t="shared" si="0"/>
        <v>34.8</v>
      </c>
      <c r="J11" s="22">
        <f t="shared" si="1"/>
        <v>42.803999999999995</v>
      </c>
    </row>
    <row r="12" spans="1:10" ht="31.5" customHeight="1">
      <c r="A12" s="44">
        <v>9</v>
      </c>
      <c r="B12" s="6" t="s">
        <v>24</v>
      </c>
      <c r="C12" s="6" t="s">
        <v>25</v>
      </c>
      <c r="D12" s="6" t="s">
        <v>26</v>
      </c>
      <c r="E12" s="7">
        <v>100</v>
      </c>
      <c r="F12" s="37" t="s">
        <v>24</v>
      </c>
      <c r="G12" s="26" t="s">
        <v>190</v>
      </c>
      <c r="H12" s="46">
        <v>4.73</v>
      </c>
      <c r="I12" s="8">
        <f t="shared" si="0"/>
        <v>473.00000000000006</v>
      </c>
      <c r="J12" s="22">
        <f t="shared" si="1"/>
        <v>581.7900000000001</v>
      </c>
    </row>
    <row r="13" spans="1:10" ht="52.5">
      <c r="A13" s="44">
        <v>10</v>
      </c>
      <c r="B13" s="6" t="s">
        <v>155</v>
      </c>
      <c r="C13" s="6" t="s">
        <v>27</v>
      </c>
      <c r="D13" s="6" t="s">
        <v>9</v>
      </c>
      <c r="E13" s="7">
        <v>20</v>
      </c>
      <c r="F13" s="37" t="s">
        <v>155</v>
      </c>
      <c r="G13" s="26" t="s">
        <v>191</v>
      </c>
      <c r="H13" s="46">
        <v>2.32</v>
      </c>
      <c r="I13" s="8">
        <f t="shared" si="0"/>
        <v>46.4</v>
      </c>
      <c r="J13" s="22">
        <f t="shared" si="1"/>
        <v>57.071999999999996</v>
      </c>
    </row>
    <row r="14" spans="1:10" ht="52.5">
      <c r="A14" s="44">
        <v>11</v>
      </c>
      <c r="B14" s="6" t="s">
        <v>28</v>
      </c>
      <c r="C14" s="6" t="s">
        <v>29</v>
      </c>
      <c r="D14" s="6" t="s">
        <v>9</v>
      </c>
      <c r="E14" s="7">
        <v>10</v>
      </c>
      <c r="F14" s="37" t="s">
        <v>28</v>
      </c>
      <c r="G14" s="26" t="s">
        <v>223</v>
      </c>
      <c r="H14" s="46">
        <v>14.37</v>
      </c>
      <c r="I14" s="8">
        <f t="shared" si="0"/>
        <v>143.7</v>
      </c>
      <c r="J14" s="22">
        <f t="shared" si="1"/>
        <v>176.75099999999998</v>
      </c>
    </row>
    <row r="15" spans="1:10" ht="39">
      <c r="A15" s="44">
        <v>12</v>
      </c>
      <c r="B15" s="6" t="s">
        <v>30</v>
      </c>
      <c r="C15" s="6" t="s">
        <v>31</v>
      </c>
      <c r="D15" s="6" t="s">
        <v>32</v>
      </c>
      <c r="E15" s="7">
        <v>15</v>
      </c>
      <c r="F15" s="37" t="s">
        <v>30</v>
      </c>
      <c r="G15" s="26" t="s">
        <v>192</v>
      </c>
      <c r="H15" s="46">
        <v>13.48</v>
      </c>
      <c r="I15" s="8">
        <f t="shared" si="0"/>
        <v>202.20000000000002</v>
      </c>
      <c r="J15" s="22">
        <f t="shared" si="1"/>
        <v>248.70600000000002</v>
      </c>
    </row>
    <row r="16" spans="1:10" ht="52.5">
      <c r="A16" s="44">
        <v>13</v>
      </c>
      <c r="B16" s="6" t="s">
        <v>33</v>
      </c>
      <c r="C16" s="6" t="s">
        <v>34</v>
      </c>
      <c r="D16" s="6" t="s">
        <v>9</v>
      </c>
      <c r="E16" s="7">
        <v>15</v>
      </c>
      <c r="F16" s="37" t="s">
        <v>33</v>
      </c>
      <c r="G16" s="26" t="s">
        <v>220</v>
      </c>
      <c r="H16" s="46">
        <v>2.89</v>
      </c>
      <c r="I16" s="8">
        <f t="shared" si="0"/>
        <v>43.35</v>
      </c>
      <c r="J16" s="22">
        <f t="shared" si="1"/>
        <v>53.3205</v>
      </c>
    </row>
    <row r="17" spans="1:10" ht="52.5">
      <c r="A17" s="44">
        <v>14</v>
      </c>
      <c r="B17" s="6" t="s">
        <v>35</v>
      </c>
      <c r="C17" s="6" t="s">
        <v>36</v>
      </c>
      <c r="D17" s="6" t="s">
        <v>32</v>
      </c>
      <c r="E17" s="7">
        <v>20</v>
      </c>
      <c r="F17" s="37" t="s">
        <v>35</v>
      </c>
      <c r="G17" s="26" t="s">
        <v>193</v>
      </c>
      <c r="H17" s="46">
        <v>2.11</v>
      </c>
      <c r="I17" s="8">
        <f t="shared" si="0"/>
        <v>42.199999999999996</v>
      </c>
      <c r="J17" s="22">
        <f t="shared" si="1"/>
        <v>51.90599999999999</v>
      </c>
    </row>
    <row r="18" spans="1:10" ht="52.5">
      <c r="A18" s="44">
        <v>15</v>
      </c>
      <c r="B18" s="6" t="s">
        <v>37</v>
      </c>
      <c r="C18" s="6" t="s">
        <v>38</v>
      </c>
      <c r="D18" s="6" t="s">
        <v>9</v>
      </c>
      <c r="E18" s="7">
        <v>60</v>
      </c>
      <c r="F18" s="37" t="s">
        <v>37</v>
      </c>
      <c r="G18" s="26" t="s">
        <v>194</v>
      </c>
      <c r="H18" s="46">
        <v>0.43</v>
      </c>
      <c r="I18" s="8">
        <f t="shared" si="0"/>
        <v>25.8</v>
      </c>
      <c r="J18" s="22">
        <f t="shared" si="1"/>
        <v>31.734</v>
      </c>
    </row>
    <row r="19" spans="1:10" ht="26.25">
      <c r="A19" s="44">
        <v>16</v>
      </c>
      <c r="B19" s="6" t="s">
        <v>39</v>
      </c>
      <c r="C19" s="6" t="s">
        <v>40</v>
      </c>
      <c r="D19" s="6" t="s">
        <v>41</v>
      </c>
      <c r="E19" s="7">
        <v>70</v>
      </c>
      <c r="F19" s="37" t="s">
        <v>39</v>
      </c>
      <c r="G19" s="26" t="s">
        <v>195</v>
      </c>
      <c r="H19" s="46">
        <v>10.11</v>
      </c>
      <c r="I19" s="8">
        <f t="shared" si="0"/>
        <v>707.6999999999999</v>
      </c>
      <c r="J19" s="22">
        <f t="shared" si="1"/>
        <v>870.4709999999999</v>
      </c>
    </row>
    <row r="20" spans="1:10" ht="39">
      <c r="A20" s="44">
        <v>17</v>
      </c>
      <c r="B20" s="6" t="s">
        <v>42</v>
      </c>
      <c r="C20" s="6" t="s">
        <v>43</v>
      </c>
      <c r="D20" s="6" t="s">
        <v>9</v>
      </c>
      <c r="E20" s="7">
        <v>150</v>
      </c>
      <c r="F20" s="37" t="s">
        <v>42</v>
      </c>
      <c r="G20" s="26" t="s">
        <v>195</v>
      </c>
      <c r="H20" s="46">
        <v>0.17</v>
      </c>
      <c r="I20" s="8">
        <f t="shared" si="0"/>
        <v>25.500000000000004</v>
      </c>
      <c r="J20" s="22">
        <f t="shared" si="1"/>
        <v>31.365000000000006</v>
      </c>
    </row>
    <row r="21" spans="1:10" ht="26.25">
      <c r="A21" s="44">
        <v>18</v>
      </c>
      <c r="B21" s="9" t="s">
        <v>176</v>
      </c>
      <c r="C21" s="9" t="s">
        <v>44</v>
      </c>
      <c r="D21" s="9" t="s">
        <v>9</v>
      </c>
      <c r="E21" s="10">
        <v>60</v>
      </c>
      <c r="F21" s="38" t="s">
        <v>176</v>
      </c>
      <c r="G21" s="27" t="s">
        <v>196</v>
      </c>
      <c r="H21" s="46">
        <v>1.36</v>
      </c>
      <c r="I21" s="8">
        <f t="shared" si="0"/>
        <v>81.60000000000001</v>
      </c>
      <c r="J21" s="22">
        <f t="shared" si="1"/>
        <v>100.36800000000001</v>
      </c>
    </row>
    <row r="22" spans="1:10" ht="39">
      <c r="A22" s="44">
        <v>19</v>
      </c>
      <c r="B22" s="9" t="s">
        <v>176</v>
      </c>
      <c r="C22" s="9" t="s">
        <v>45</v>
      </c>
      <c r="D22" s="9" t="s">
        <v>9</v>
      </c>
      <c r="E22" s="10">
        <v>25</v>
      </c>
      <c r="F22" s="38" t="s">
        <v>176</v>
      </c>
      <c r="G22" s="27" t="s">
        <v>196</v>
      </c>
      <c r="H22" s="46">
        <v>1.85</v>
      </c>
      <c r="I22" s="8">
        <f t="shared" si="0"/>
        <v>46.25</v>
      </c>
      <c r="J22" s="22">
        <f t="shared" si="1"/>
        <v>56.887499999999996</v>
      </c>
    </row>
    <row r="23" spans="1:10" ht="39">
      <c r="A23" s="44">
        <v>20</v>
      </c>
      <c r="B23" s="9" t="s">
        <v>177</v>
      </c>
      <c r="C23" s="9" t="s">
        <v>46</v>
      </c>
      <c r="D23" s="9" t="s">
        <v>9</v>
      </c>
      <c r="E23" s="10">
        <v>10</v>
      </c>
      <c r="F23" s="38" t="s">
        <v>177</v>
      </c>
      <c r="G23" s="27" t="s">
        <v>197</v>
      </c>
      <c r="H23" s="46">
        <v>24.46</v>
      </c>
      <c r="I23" s="8">
        <f t="shared" si="0"/>
        <v>244.60000000000002</v>
      </c>
      <c r="J23" s="22">
        <f t="shared" si="1"/>
        <v>300.858</v>
      </c>
    </row>
    <row r="24" spans="1:10" ht="39">
      <c r="A24" s="44">
        <v>21</v>
      </c>
      <c r="B24" s="9" t="s">
        <v>178</v>
      </c>
      <c r="C24" s="9" t="s">
        <v>46</v>
      </c>
      <c r="D24" s="9" t="s">
        <v>9</v>
      </c>
      <c r="E24" s="10">
        <v>27</v>
      </c>
      <c r="F24" s="38" t="s">
        <v>178</v>
      </c>
      <c r="G24" s="27" t="s">
        <v>197</v>
      </c>
      <c r="H24" s="46">
        <v>7.71</v>
      </c>
      <c r="I24" s="8">
        <f t="shared" si="0"/>
        <v>208.17</v>
      </c>
      <c r="J24" s="22">
        <f t="shared" si="1"/>
        <v>256.04909999999995</v>
      </c>
    </row>
    <row r="25" spans="1:10" ht="39">
      <c r="A25" s="44">
        <v>22</v>
      </c>
      <c r="B25" s="9" t="s">
        <v>179</v>
      </c>
      <c r="C25" s="9" t="s">
        <v>46</v>
      </c>
      <c r="D25" s="9" t="s">
        <v>9</v>
      </c>
      <c r="E25" s="10">
        <v>25</v>
      </c>
      <c r="F25" s="38" t="s">
        <v>179</v>
      </c>
      <c r="G25" s="27" t="s">
        <v>198</v>
      </c>
      <c r="H25" s="46">
        <v>6.35</v>
      </c>
      <c r="I25" s="8">
        <f t="shared" si="0"/>
        <v>158.75</v>
      </c>
      <c r="J25" s="22">
        <f t="shared" si="1"/>
        <v>195.2625</v>
      </c>
    </row>
    <row r="26" spans="1:10" ht="39">
      <c r="A26" s="44">
        <v>23</v>
      </c>
      <c r="B26" s="9" t="s">
        <v>180</v>
      </c>
      <c r="C26" s="9" t="s">
        <v>47</v>
      </c>
      <c r="D26" s="9" t="s">
        <v>156</v>
      </c>
      <c r="E26" s="10">
        <v>5</v>
      </c>
      <c r="F26" s="38" t="s">
        <v>180</v>
      </c>
      <c r="G26" s="27" t="s">
        <v>199</v>
      </c>
      <c r="H26" s="46">
        <v>14.78</v>
      </c>
      <c r="I26" s="8">
        <f t="shared" si="0"/>
        <v>73.89999999999999</v>
      </c>
      <c r="J26" s="22">
        <f t="shared" si="1"/>
        <v>90.89699999999999</v>
      </c>
    </row>
    <row r="27" spans="1:10" ht="39">
      <c r="A27" s="44">
        <v>24</v>
      </c>
      <c r="B27" s="9" t="s">
        <v>181</v>
      </c>
      <c r="C27" s="9" t="s">
        <v>48</v>
      </c>
      <c r="D27" s="9" t="s">
        <v>9</v>
      </c>
      <c r="E27" s="10">
        <v>55</v>
      </c>
      <c r="F27" s="38" t="s">
        <v>181</v>
      </c>
      <c r="G27" s="27" t="s">
        <v>199</v>
      </c>
      <c r="H27" s="46">
        <v>3.85</v>
      </c>
      <c r="I27" s="8">
        <f t="shared" si="0"/>
        <v>211.75</v>
      </c>
      <c r="J27" s="22">
        <f t="shared" si="1"/>
        <v>260.4525</v>
      </c>
    </row>
    <row r="28" spans="1:10" ht="52.5">
      <c r="A28" s="44">
        <v>25</v>
      </c>
      <c r="B28" s="9" t="s">
        <v>182</v>
      </c>
      <c r="C28" s="9" t="s">
        <v>49</v>
      </c>
      <c r="D28" s="9" t="s">
        <v>9</v>
      </c>
      <c r="E28" s="10">
        <v>85</v>
      </c>
      <c r="F28" s="38" t="s">
        <v>182</v>
      </c>
      <c r="G28" s="27" t="s">
        <v>196</v>
      </c>
      <c r="H28" s="46">
        <v>3.64</v>
      </c>
      <c r="I28" s="8">
        <f t="shared" si="0"/>
        <v>309.40000000000003</v>
      </c>
      <c r="J28" s="22">
        <f t="shared" si="1"/>
        <v>380.562</v>
      </c>
    </row>
    <row r="29" spans="1:10" ht="39">
      <c r="A29" s="44">
        <v>26</v>
      </c>
      <c r="B29" s="9" t="s">
        <v>183</v>
      </c>
      <c r="C29" s="9" t="s">
        <v>50</v>
      </c>
      <c r="D29" s="9" t="s">
        <v>9</v>
      </c>
      <c r="E29" s="10">
        <v>12</v>
      </c>
      <c r="F29" s="38" t="s">
        <v>183</v>
      </c>
      <c r="G29" s="27" t="s">
        <v>199</v>
      </c>
      <c r="H29" s="46">
        <v>12.24</v>
      </c>
      <c r="I29" s="8">
        <f t="shared" si="0"/>
        <v>146.88</v>
      </c>
      <c r="J29" s="22">
        <f t="shared" si="1"/>
        <v>180.6624</v>
      </c>
    </row>
    <row r="30" spans="1:10" ht="52.5">
      <c r="A30" s="44">
        <v>27</v>
      </c>
      <c r="B30" s="6" t="s">
        <v>51</v>
      </c>
      <c r="C30" s="6" t="s">
        <v>52</v>
      </c>
      <c r="D30" s="6" t="s">
        <v>9</v>
      </c>
      <c r="E30" s="7">
        <v>10</v>
      </c>
      <c r="F30" s="37" t="s">
        <v>51</v>
      </c>
      <c r="G30" s="26" t="s">
        <v>224</v>
      </c>
      <c r="H30" s="46">
        <v>13.91</v>
      </c>
      <c r="I30" s="8">
        <f t="shared" si="0"/>
        <v>139.1</v>
      </c>
      <c r="J30" s="22">
        <f t="shared" si="1"/>
        <v>171.093</v>
      </c>
    </row>
    <row r="31" spans="1:10" ht="52.5">
      <c r="A31" s="44">
        <v>28</v>
      </c>
      <c r="B31" s="9" t="s">
        <v>53</v>
      </c>
      <c r="C31" s="9" t="s">
        <v>157</v>
      </c>
      <c r="D31" s="9" t="s">
        <v>9</v>
      </c>
      <c r="E31" s="10">
        <v>35</v>
      </c>
      <c r="F31" s="38" t="s">
        <v>53</v>
      </c>
      <c r="G31" s="27" t="s">
        <v>225</v>
      </c>
      <c r="H31" s="46">
        <v>1.03</v>
      </c>
      <c r="I31" s="8">
        <f t="shared" si="0"/>
        <v>36.050000000000004</v>
      </c>
      <c r="J31" s="22">
        <f t="shared" si="1"/>
        <v>44.3415</v>
      </c>
    </row>
    <row r="32" spans="1:10" ht="26.25">
      <c r="A32" s="44">
        <v>29</v>
      </c>
      <c r="B32" s="6" t="s">
        <v>54</v>
      </c>
      <c r="C32" s="6" t="s">
        <v>55</v>
      </c>
      <c r="D32" s="6" t="s">
        <v>9</v>
      </c>
      <c r="E32" s="11">
        <v>22000</v>
      </c>
      <c r="F32" s="37" t="s">
        <v>54</v>
      </c>
      <c r="G32" s="28" t="s">
        <v>200</v>
      </c>
      <c r="H32" s="46">
        <v>0.02</v>
      </c>
      <c r="I32" s="12">
        <f t="shared" si="0"/>
        <v>440</v>
      </c>
      <c r="J32" s="23">
        <f t="shared" si="1"/>
        <v>541.2</v>
      </c>
    </row>
    <row r="33" spans="1:10" ht="26.25">
      <c r="A33" s="44">
        <v>30</v>
      </c>
      <c r="B33" s="6" t="s">
        <v>56</v>
      </c>
      <c r="C33" s="6" t="s">
        <v>57</v>
      </c>
      <c r="D33" s="6" t="s">
        <v>9</v>
      </c>
      <c r="E33" s="11">
        <v>15000</v>
      </c>
      <c r="F33" s="37" t="s">
        <v>56</v>
      </c>
      <c r="G33" s="28" t="s">
        <v>200</v>
      </c>
      <c r="H33" s="46">
        <v>0.05</v>
      </c>
      <c r="I33" s="12">
        <f t="shared" si="0"/>
        <v>750</v>
      </c>
      <c r="J33" s="23">
        <f t="shared" si="1"/>
        <v>922.5</v>
      </c>
    </row>
    <row r="34" spans="1:10" ht="26.25">
      <c r="A34" s="44">
        <v>31</v>
      </c>
      <c r="B34" s="6" t="s">
        <v>58</v>
      </c>
      <c r="C34" s="6" t="s">
        <v>59</v>
      </c>
      <c r="D34" s="6" t="s">
        <v>9</v>
      </c>
      <c r="E34" s="11">
        <v>5000</v>
      </c>
      <c r="F34" s="37" t="s">
        <v>58</v>
      </c>
      <c r="G34" s="28" t="s">
        <v>200</v>
      </c>
      <c r="H34" s="46">
        <v>0.1</v>
      </c>
      <c r="I34" s="12">
        <f t="shared" si="0"/>
        <v>500</v>
      </c>
      <c r="J34" s="23">
        <f t="shared" si="1"/>
        <v>615</v>
      </c>
    </row>
    <row r="35" spans="1:10" ht="26.25">
      <c r="A35" s="45">
        <v>32</v>
      </c>
      <c r="B35" s="13" t="s">
        <v>60</v>
      </c>
      <c r="C35" s="13" t="s">
        <v>61</v>
      </c>
      <c r="D35" s="13" t="s">
        <v>9</v>
      </c>
      <c r="E35" s="11">
        <v>30000</v>
      </c>
      <c r="F35" s="39" t="s">
        <v>60</v>
      </c>
      <c r="G35" s="28" t="s">
        <v>200</v>
      </c>
      <c r="H35" s="46">
        <v>0.03</v>
      </c>
      <c r="I35" s="12">
        <f t="shared" si="0"/>
        <v>900</v>
      </c>
      <c r="J35" s="23">
        <f t="shared" si="1"/>
        <v>1107</v>
      </c>
    </row>
    <row r="36" spans="1:10" ht="26.25">
      <c r="A36" s="44">
        <v>33</v>
      </c>
      <c r="B36" s="6" t="s">
        <v>62</v>
      </c>
      <c r="C36" s="6" t="s">
        <v>63</v>
      </c>
      <c r="D36" s="6" t="s">
        <v>9</v>
      </c>
      <c r="E36" s="7">
        <v>50</v>
      </c>
      <c r="F36" s="37" t="s">
        <v>62</v>
      </c>
      <c r="G36" s="26" t="s">
        <v>200</v>
      </c>
      <c r="H36" s="46">
        <v>0.2</v>
      </c>
      <c r="I36" s="8">
        <f t="shared" si="0"/>
        <v>10</v>
      </c>
      <c r="J36" s="22">
        <f t="shared" si="1"/>
        <v>12.3</v>
      </c>
    </row>
    <row r="37" spans="1:10" ht="26.25">
      <c r="A37" s="44">
        <v>34</v>
      </c>
      <c r="B37" s="6" t="s">
        <v>62</v>
      </c>
      <c r="C37" s="6" t="s">
        <v>64</v>
      </c>
      <c r="D37" s="6" t="s">
        <v>9</v>
      </c>
      <c r="E37" s="7">
        <v>30</v>
      </c>
      <c r="F37" s="37" t="s">
        <v>62</v>
      </c>
      <c r="G37" s="26" t="s">
        <v>200</v>
      </c>
      <c r="H37" s="46">
        <v>0.3</v>
      </c>
      <c r="I37" s="8">
        <f t="shared" si="0"/>
        <v>9</v>
      </c>
      <c r="J37" s="22">
        <f t="shared" si="1"/>
        <v>11.07</v>
      </c>
    </row>
    <row r="38" spans="1:10" ht="26.25">
      <c r="A38" s="44">
        <v>35</v>
      </c>
      <c r="B38" s="6" t="s">
        <v>62</v>
      </c>
      <c r="C38" s="6" t="s">
        <v>65</v>
      </c>
      <c r="D38" s="6" t="s">
        <v>9</v>
      </c>
      <c r="E38" s="7">
        <v>20</v>
      </c>
      <c r="F38" s="37" t="s">
        <v>62</v>
      </c>
      <c r="G38" s="26" t="s">
        <v>200</v>
      </c>
      <c r="H38" s="46">
        <v>0.37</v>
      </c>
      <c r="I38" s="8">
        <f t="shared" si="0"/>
        <v>7.4</v>
      </c>
      <c r="J38" s="22">
        <f t="shared" si="1"/>
        <v>9.102</v>
      </c>
    </row>
    <row r="39" spans="1:10" ht="66">
      <c r="A39" s="44">
        <v>36</v>
      </c>
      <c r="B39" s="6" t="s">
        <v>66</v>
      </c>
      <c r="C39" s="6" t="s">
        <v>67</v>
      </c>
      <c r="D39" s="6" t="s">
        <v>9</v>
      </c>
      <c r="E39" s="7">
        <v>10</v>
      </c>
      <c r="F39" s="37" t="s">
        <v>66</v>
      </c>
      <c r="G39" s="26" t="s">
        <v>226</v>
      </c>
      <c r="H39" s="46">
        <v>5.24</v>
      </c>
      <c r="I39" s="8">
        <f t="shared" si="0"/>
        <v>52.400000000000006</v>
      </c>
      <c r="J39" s="22">
        <f t="shared" si="1"/>
        <v>64.45200000000001</v>
      </c>
    </row>
    <row r="40" spans="1:10" ht="26.25">
      <c r="A40" s="44">
        <v>37</v>
      </c>
      <c r="B40" s="6" t="s">
        <v>68</v>
      </c>
      <c r="C40" s="6" t="s">
        <v>69</v>
      </c>
      <c r="D40" s="6" t="s">
        <v>9</v>
      </c>
      <c r="E40" s="7">
        <v>50</v>
      </c>
      <c r="F40" s="37" t="s">
        <v>68</v>
      </c>
      <c r="G40" s="26" t="s">
        <v>201</v>
      </c>
      <c r="H40" s="46">
        <v>1</v>
      </c>
      <c r="I40" s="8">
        <f t="shared" si="0"/>
        <v>50</v>
      </c>
      <c r="J40" s="22">
        <f t="shared" si="1"/>
        <v>61.5</v>
      </c>
    </row>
    <row r="41" spans="1:10" ht="39">
      <c r="A41" s="44">
        <v>38</v>
      </c>
      <c r="B41" s="6" t="s">
        <v>70</v>
      </c>
      <c r="C41" s="6" t="s">
        <v>158</v>
      </c>
      <c r="D41" s="6" t="s">
        <v>9</v>
      </c>
      <c r="E41" s="7">
        <v>100</v>
      </c>
      <c r="F41" s="37" t="s">
        <v>70</v>
      </c>
      <c r="G41" s="26" t="s">
        <v>194</v>
      </c>
      <c r="H41" s="46">
        <v>0.28</v>
      </c>
      <c r="I41" s="8">
        <f t="shared" si="0"/>
        <v>28.000000000000004</v>
      </c>
      <c r="J41" s="22">
        <f t="shared" si="1"/>
        <v>34.440000000000005</v>
      </c>
    </row>
    <row r="42" spans="1:10" ht="39">
      <c r="A42" s="44">
        <v>39</v>
      </c>
      <c r="B42" s="6" t="s">
        <v>70</v>
      </c>
      <c r="C42" s="6" t="s">
        <v>159</v>
      </c>
      <c r="D42" s="6" t="s">
        <v>9</v>
      </c>
      <c r="E42" s="7">
        <v>80</v>
      </c>
      <c r="F42" s="37" t="s">
        <v>70</v>
      </c>
      <c r="G42" s="26" t="s">
        <v>194</v>
      </c>
      <c r="H42" s="46">
        <v>0.42</v>
      </c>
      <c r="I42" s="8">
        <f t="shared" si="0"/>
        <v>33.6</v>
      </c>
      <c r="J42" s="22">
        <f t="shared" si="1"/>
        <v>41.328</v>
      </c>
    </row>
    <row r="43" spans="1:10" ht="39">
      <c r="A43" s="44">
        <v>40</v>
      </c>
      <c r="B43" s="6" t="s">
        <v>70</v>
      </c>
      <c r="C43" s="6" t="s">
        <v>160</v>
      </c>
      <c r="D43" s="6" t="s">
        <v>9</v>
      </c>
      <c r="E43" s="7">
        <v>60</v>
      </c>
      <c r="F43" s="37" t="s">
        <v>70</v>
      </c>
      <c r="G43" s="26" t="s">
        <v>202</v>
      </c>
      <c r="H43" s="46">
        <v>0.4</v>
      </c>
      <c r="I43" s="8">
        <f t="shared" si="0"/>
        <v>24</v>
      </c>
      <c r="J43" s="22">
        <f t="shared" si="1"/>
        <v>29.52</v>
      </c>
    </row>
    <row r="44" spans="1:10" ht="39">
      <c r="A44" s="44">
        <v>41</v>
      </c>
      <c r="B44" s="6" t="s">
        <v>70</v>
      </c>
      <c r="C44" s="6" t="s">
        <v>161</v>
      </c>
      <c r="D44" s="6" t="s">
        <v>9</v>
      </c>
      <c r="E44" s="7">
        <v>30</v>
      </c>
      <c r="F44" s="37" t="s">
        <v>70</v>
      </c>
      <c r="G44" s="26" t="s">
        <v>194</v>
      </c>
      <c r="H44" s="46">
        <v>0.83</v>
      </c>
      <c r="I44" s="8">
        <f t="shared" si="0"/>
        <v>24.9</v>
      </c>
      <c r="J44" s="22">
        <f t="shared" si="1"/>
        <v>30.627</v>
      </c>
    </row>
    <row r="45" spans="1:11" ht="39">
      <c r="A45" s="44">
        <v>42</v>
      </c>
      <c r="B45" s="6" t="s">
        <v>71</v>
      </c>
      <c r="C45" s="6" t="s">
        <v>72</v>
      </c>
      <c r="D45" s="6" t="s">
        <v>32</v>
      </c>
      <c r="E45" s="43" t="s">
        <v>162</v>
      </c>
      <c r="F45" s="37" t="s">
        <v>71</v>
      </c>
      <c r="G45" s="29" t="s">
        <v>227</v>
      </c>
      <c r="H45" s="46">
        <v>5.25</v>
      </c>
      <c r="I45" s="8">
        <f>H45*K45</f>
        <v>1837.5</v>
      </c>
      <c r="J45" s="22">
        <f t="shared" si="1"/>
        <v>2260.125</v>
      </c>
      <c r="K45" s="4">
        <v>350</v>
      </c>
    </row>
    <row r="46" spans="1:11" ht="39">
      <c r="A46" s="44">
        <v>43</v>
      </c>
      <c r="B46" s="6" t="s">
        <v>73</v>
      </c>
      <c r="C46" s="6" t="s">
        <v>74</v>
      </c>
      <c r="D46" s="6" t="s">
        <v>32</v>
      </c>
      <c r="E46" s="43" t="s">
        <v>163</v>
      </c>
      <c r="F46" s="37" t="s">
        <v>73</v>
      </c>
      <c r="G46" s="29" t="s">
        <v>228</v>
      </c>
      <c r="H46" s="46">
        <v>4.08</v>
      </c>
      <c r="I46" s="8">
        <f>H46*K46</f>
        <v>102</v>
      </c>
      <c r="J46" s="22">
        <f t="shared" si="1"/>
        <v>125.46</v>
      </c>
      <c r="K46" s="4">
        <v>25</v>
      </c>
    </row>
    <row r="47" spans="1:11" ht="39">
      <c r="A47" s="44">
        <v>44</v>
      </c>
      <c r="B47" s="6" t="s">
        <v>75</v>
      </c>
      <c r="C47" s="6" t="s">
        <v>76</v>
      </c>
      <c r="D47" s="6" t="s">
        <v>32</v>
      </c>
      <c r="E47" s="43" t="s">
        <v>164</v>
      </c>
      <c r="F47" s="37" t="s">
        <v>75</v>
      </c>
      <c r="G47" s="29" t="s">
        <v>195</v>
      </c>
      <c r="H47" s="46">
        <v>0.63</v>
      </c>
      <c r="I47" s="8">
        <f>H47*K47</f>
        <v>12.6</v>
      </c>
      <c r="J47" s="22">
        <f t="shared" si="1"/>
        <v>15.498</v>
      </c>
      <c r="K47" s="4">
        <v>20</v>
      </c>
    </row>
    <row r="48" spans="1:11" ht="39">
      <c r="A48" s="44">
        <v>45</v>
      </c>
      <c r="B48" s="6" t="s">
        <v>75</v>
      </c>
      <c r="C48" s="6" t="s">
        <v>77</v>
      </c>
      <c r="D48" s="6" t="s">
        <v>32</v>
      </c>
      <c r="E48" s="43" t="s">
        <v>164</v>
      </c>
      <c r="F48" s="37" t="s">
        <v>75</v>
      </c>
      <c r="G48" s="29" t="s">
        <v>195</v>
      </c>
      <c r="H48" s="46">
        <v>1.36</v>
      </c>
      <c r="I48" s="8">
        <f>H48*K48</f>
        <v>27.200000000000003</v>
      </c>
      <c r="J48" s="22">
        <f t="shared" si="1"/>
        <v>33.456</v>
      </c>
      <c r="K48" s="4">
        <v>20</v>
      </c>
    </row>
    <row r="49" spans="1:10" ht="15">
      <c r="A49" s="44">
        <v>46</v>
      </c>
      <c r="B49" s="6" t="s">
        <v>78</v>
      </c>
      <c r="C49" s="6" t="s">
        <v>79</v>
      </c>
      <c r="D49" s="6" t="s">
        <v>9</v>
      </c>
      <c r="E49" s="7">
        <v>30</v>
      </c>
      <c r="F49" s="37" t="s">
        <v>78</v>
      </c>
      <c r="G49" s="26" t="s">
        <v>194</v>
      </c>
      <c r="H49" s="46">
        <v>0.52</v>
      </c>
      <c r="I49" s="8">
        <f t="shared" si="0"/>
        <v>15.600000000000001</v>
      </c>
      <c r="J49" s="22">
        <f t="shared" si="1"/>
        <v>19.188000000000002</v>
      </c>
    </row>
    <row r="50" spans="1:10" ht="26.25">
      <c r="A50" s="44">
        <v>47</v>
      </c>
      <c r="B50" s="6" t="s">
        <v>80</v>
      </c>
      <c r="C50" s="6" t="s">
        <v>81</v>
      </c>
      <c r="D50" s="6" t="s">
        <v>32</v>
      </c>
      <c r="E50" s="7">
        <v>20</v>
      </c>
      <c r="F50" s="37" t="s">
        <v>80</v>
      </c>
      <c r="G50" s="26" t="s">
        <v>189</v>
      </c>
      <c r="H50" s="46">
        <v>2.18</v>
      </c>
      <c r="I50" s="8">
        <f t="shared" si="0"/>
        <v>43.6</v>
      </c>
      <c r="J50" s="22">
        <f t="shared" si="1"/>
        <v>53.628</v>
      </c>
    </row>
    <row r="51" spans="1:10" ht="78.75">
      <c r="A51" s="44">
        <v>48</v>
      </c>
      <c r="B51" s="6" t="s">
        <v>82</v>
      </c>
      <c r="C51" s="6" t="s">
        <v>83</v>
      </c>
      <c r="D51" s="6" t="s">
        <v>32</v>
      </c>
      <c r="E51" s="7">
        <v>10</v>
      </c>
      <c r="F51" s="37" t="s">
        <v>82</v>
      </c>
      <c r="G51" s="26" t="s">
        <v>229</v>
      </c>
      <c r="H51" s="46">
        <v>10.17</v>
      </c>
      <c r="I51" s="8">
        <f t="shared" si="0"/>
        <v>101.7</v>
      </c>
      <c r="J51" s="22">
        <f t="shared" si="1"/>
        <v>125.09100000000001</v>
      </c>
    </row>
    <row r="52" spans="1:10" ht="39">
      <c r="A52" s="44">
        <v>49</v>
      </c>
      <c r="B52" s="6" t="s">
        <v>84</v>
      </c>
      <c r="C52" s="6" t="s">
        <v>85</v>
      </c>
      <c r="D52" s="6" t="s">
        <v>9</v>
      </c>
      <c r="E52" s="7">
        <v>708</v>
      </c>
      <c r="F52" s="37" t="s">
        <v>84</v>
      </c>
      <c r="G52" s="26" t="s">
        <v>203</v>
      </c>
      <c r="H52" s="46">
        <v>2.99</v>
      </c>
      <c r="I52" s="8">
        <f t="shared" si="0"/>
        <v>2116.92</v>
      </c>
      <c r="J52" s="22">
        <f t="shared" si="1"/>
        <v>2603.8116</v>
      </c>
    </row>
    <row r="53" spans="1:10" ht="39">
      <c r="A53" s="44">
        <v>50</v>
      </c>
      <c r="B53" s="6" t="s">
        <v>86</v>
      </c>
      <c r="C53" s="6" t="s">
        <v>87</v>
      </c>
      <c r="D53" s="6" t="s">
        <v>9</v>
      </c>
      <c r="E53" s="7">
        <v>20</v>
      </c>
      <c r="F53" s="37" t="s">
        <v>86</v>
      </c>
      <c r="G53" s="26" t="s">
        <v>195</v>
      </c>
      <c r="H53" s="46">
        <v>1.98</v>
      </c>
      <c r="I53" s="8">
        <f t="shared" si="0"/>
        <v>39.6</v>
      </c>
      <c r="J53" s="22">
        <f t="shared" si="1"/>
        <v>48.708</v>
      </c>
    </row>
    <row r="54" spans="1:10" ht="39">
      <c r="A54" s="44">
        <v>51</v>
      </c>
      <c r="B54" s="6" t="s">
        <v>88</v>
      </c>
      <c r="C54" s="6" t="s">
        <v>89</v>
      </c>
      <c r="D54" s="6" t="s">
        <v>9</v>
      </c>
      <c r="E54" s="7">
        <v>15</v>
      </c>
      <c r="F54" s="37" t="s">
        <v>88</v>
      </c>
      <c r="G54" s="26" t="s">
        <v>204</v>
      </c>
      <c r="H54" s="46">
        <v>2.45</v>
      </c>
      <c r="I54" s="8">
        <f t="shared" si="0"/>
        <v>36.75</v>
      </c>
      <c r="J54" s="22">
        <f t="shared" si="1"/>
        <v>45.2025</v>
      </c>
    </row>
    <row r="55" spans="1:10" ht="26.25">
      <c r="A55" s="44">
        <v>52</v>
      </c>
      <c r="B55" s="6" t="s">
        <v>90</v>
      </c>
      <c r="C55" s="6" t="s">
        <v>91</v>
      </c>
      <c r="D55" s="6" t="s">
        <v>9</v>
      </c>
      <c r="E55" s="7">
        <v>300</v>
      </c>
      <c r="F55" s="37" t="s">
        <v>90</v>
      </c>
      <c r="G55" s="26" t="s">
        <v>205</v>
      </c>
      <c r="H55" s="46">
        <v>4.46</v>
      </c>
      <c r="I55" s="8">
        <f t="shared" si="0"/>
        <v>1338</v>
      </c>
      <c r="J55" s="22">
        <f t="shared" si="1"/>
        <v>1645.74</v>
      </c>
    </row>
    <row r="56" spans="1:10" ht="39">
      <c r="A56" s="44">
        <v>53</v>
      </c>
      <c r="B56" s="6" t="s">
        <v>92</v>
      </c>
      <c r="C56" s="6" t="s">
        <v>93</v>
      </c>
      <c r="D56" s="6" t="s">
        <v>9</v>
      </c>
      <c r="E56" s="7">
        <v>50</v>
      </c>
      <c r="F56" s="37" t="s">
        <v>92</v>
      </c>
      <c r="G56" s="26" t="s">
        <v>206</v>
      </c>
      <c r="H56" s="46">
        <v>0.38</v>
      </c>
      <c r="I56" s="8">
        <f t="shared" si="0"/>
        <v>19</v>
      </c>
      <c r="J56" s="22">
        <f t="shared" si="1"/>
        <v>23.37</v>
      </c>
    </row>
    <row r="57" spans="1:10" ht="26.25">
      <c r="A57" s="44">
        <v>54</v>
      </c>
      <c r="B57" s="6" t="s">
        <v>94</v>
      </c>
      <c r="C57" s="6" t="s">
        <v>95</v>
      </c>
      <c r="D57" s="6" t="s">
        <v>9</v>
      </c>
      <c r="E57" s="7">
        <v>200</v>
      </c>
      <c r="F57" s="37" t="s">
        <v>94</v>
      </c>
      <c r="G57" s="26" t="s">
        <v>207</v>
      </c>
      <c r="H57" s="46">
        <v>0.26</v>
      </c>
      <c r="I57" s="8">
        <f t="shared" si="0"/>
        <v>52</v>
      </c>
      <c r="J57" s="22">
        <f t="shared" si="1"/>
        <v>63.96</v>
      </c>
    </row>
    <row r="58" spans="1:10" ht="52.5">
      <c r="A58" s="44">
        <v>55</v>
      </c>
      <c r="B58" s="6" t="s">
        <v>96</v>
      </c>
      <c r="C58" s="6" t="s">
        <v>165</v>
      </c>
      <c r="D58" s="6" t="s">
        <v>9</v>
      </c>
      <c r="E58" s="7">
        <v>10</v>
      </c>
      <c r="F58" s="37" t="s">
        <v>96</v>
      </c>
      <c r="G58" s="26" t="s">
        <v>230</v>
      </c>
      <c r="H58" s="46">
        <v>7.64</v>
      </c>
      <c r="I58" s="8">
        <f t="shared" si="0"/>
        <v>76.39999999999999</v>
      </c>
      <c r="J58" s="22">
        <f t="shared" si="1"/>
        <v>93.972</v>
      </c>
    </row>
    <row r="59" spans="1:10" ht="39">
      <c r="A59" s="44">
        <v>56</v>
      </c>
      <c r="B59" s="9" t="s">
        <v>97</v>
      </c>
      <c r="C59" s="9" t="s">
        <v>98</v>
      </c>
      <c r="D59" s="9" t="s">
        <v>32</v>
      </c>
      <c r="E59" s="10">
        <v>25</v>
      </c>
      <c r="F59" s="38" t="s">
        <v>97</v>
      </c>
      <c r="G59" s="27" t="s">
        <v>189</v>
      </c>
      <c r="H59" s="46">
        <v>2.29</v>
      </c>
      <c r="I59" s="8">
        <f t="shared" si="0"/>
        <v>57.25</v>
      </c>
      <c r="J59" s="22">
        <f t="shared" si="1"/>
        <v>70.4175</v>
      </c>
    </row>
    <row r="60" spans="1:10" ht="39">
      <c r="A60" s="44">
        <v>57</v>
      </c>
      <c r="B60" s="6" t="s">
        <v>99</v>
      </c>
      <c r="C60" s="6" t="s">
        <v>98</v>
      </c>
      <c r="D60" s="6" t="s">
        <v>32</v>
      </c>
      <c r="E60" s="7">
        <v>15</v>
      </c>
      <c r="F60" s="37" t="s">
        <v>99</v>
      </c>
      <c r="G60" s="26" t="s">
        <v>189</v>
      </c>
      <c r="H60" s="46">
        <v>7.17</v>
      </c>
      <c r="I60" s="8">
        <f t="shared" si="0"/>
        <v>107.55</v>
      </c>
      <c r="J60" s="22">
        <f t="shared" si="1"/>
        <v>132.2865</v>
      </c>
    </row>
    <row r="61" spans="1:10" ht="15">
      <c r="A61" s="44">
        <v>58</v>
      </c>
      <c r="B61" s="6" t="s">
        <v>166</v>
      </c>
      <c r="C61" s="6" t="s">
        <v>167</v>
      </c>
      <c r="D61" s="6" t="s">
        <v>9</v>
      </c>
      <c r="E61" s="7">
        <v>50</v>
      </c>
      <c r="F61" s="37" t="s">
        <v>166</v>
      </c>
      <c r="G61" s="26" t="s">
        <v>209</v>
      </c>
      <c r="H61" s="46">
        <v>0.54</v>
      </c>
      <c r="I61" s="8">
        <f t="shared" si="0"/>
        <v>27</v>
      </c>
      <c r="J61" s="22">
        <f t="shared" si="1"/>
        <v>33.21</v>
      </c>
    </row>
    <row r="62" spans="1:10" ht="15">
      <c r="A62" s="44">
        <v>59</v>
      </c>
      <c r="B62" s="6" t="s">
        <v>100</v>
      </c>
      <c r="C62" s="6" t="s">
        <v>101</v>
      </c>
      <c r="D62" s="6" t="s">
        <v>9</v>
      </c>
      <c r="E62" s="7">
        <v>50</v>
      </c>
      <c r="F62" s="37" t="s">
        <v>100</v>
      </c>
      <c r="G62" s="26" t="s">
        <v>209</v>
      </c>
      <c r="H62" s="46">
        <v>0.55</v>
      </c>
      <c r="I62" s="8">
        <f t="shared" si="0"/>
        <v>27.500000000000004</v>
      </c>
      <c r="J62" s="22">
        <f t="shared" si="1"/>
        <v>33.825</v>
      </c>
    </row>
    <row r="63" spans="1:10" ht="26.25">
      <c r="A63" s="44">
        <v>60</v>
      </c>
      <c r="B63" s="9" t="s">
        <v>102</v>
      </c>
      <c r="C63" s="9" t="s">
        <v>103</v>
      </c>
      <c r="D63" s="9" t="s">
        <v>9</v>
      </c>
      <c r="E63" s="10">
        <v>6</v>
      </c>
      <c r="F63" s="38" t="s">
        <v>102</v>
      </c>
      <c r="G63" s="27" t="s">
        <v>204</v>
      </c>
      <c r="H63" s="46">
        <v>0.79</v>
      </c>
      <c r="I63" s="8">
        <f t="shared" si="0"/>
        <v>4.74</v>
      </c>
      <c r="J63" s="22">
        <f t="shared" si="1"/>
        <v>5.8302000000000005</v>
      </c>
    </row>
    <row r="64" spans="1:10" ht="78.75">
      <c r="A64" s="44">
        <v>61</v>
      </c>
      <c r="B64" s="6" t="s">
        <v>104</v>
      </c>
      <c r="C64" s="6" t="s">
        <v>105</v>
      </c>
      <c r="D64" s="6" t="s">
        <v>9</v>
      </c>
      <c r="E64" s="7">
        <v>40</v>
      </c>
      <c r="F64" s="37" t="s">
        <v>104</v>
      </c>
      <c r="G64" s="26" t="s">
        <v>210</v>
      </c>
      <c r="H64" s="46">
        <v>3.8</v>
      </c>
      <c r="I64" s="8">
        <f t="shared" si="0"/>
        <v>152</v>
      </c>
      <c r="J64" s="22">
        <f t="shared" si="1"/>
        <v>186.96</v>
      </c>
    </row>
    <row r="65" spans="1:10" ht="92.25">
      <c r="A65" s="44">
        <v>62</v>
      </c>
      <c r="B65" s="6" t="s">
        <v>106</v>
      </c>
      <c r="C65" s="6" t="s">
        <v>107</v>
      </c>
      <c r="D65" s="6" t="s">
        <v>9</v>
      </c>
      <c r="E65" s="7">
        <v>100</v>
      </c>
      <c r="F65" s="37" t="s">
        <v>106</v>
      </c>
      <c r="G65" s="26" t="s">
        <v>210</v>
      </c>
      <c r="H65" s="46">
        <v>3.03</v>
      </c>
      <c r="I65" s="8">
        <f t="shared" si="0"/>
        <v>303</v>
      </c>
      <c r="J65" s="22">
        <f t="shared" si="1"/>
        <v>372.69</v>
      </c>
    </row>
    <row r="66" spans="1:10" ht="92.25">
      <c r="A66" s="44">
        <v>63</v>
      </c>
      <c r="B66" s="6" t="s">
        <v>108</v>
      </c>
      <c r="C66" s="6" t="s">
        <v>109</v>
      </c>
      <c r="D66" s="6" t="s">
        <v>9</v>
      </c>
      <c r="E66" s="7">
        <v>200</v>
      </c>
      <c r="F66" s="37" t="s">
        <v>108</v>
      </c>
      <c r="G66" s="26" t="s">
        <v>210</v>
      </c>
      <c r="H66" s="46">
        <v>3.03</v>
      </c>
      <c r="I66" s="8">
        <f t="shared" si="0"/>
        <v>606</v>
      </c>
      <c r="J66" s="22">
        <f t="shared" si="1"/>
        <v>745.38</v>
      </c>
    </row>
    <row r="67" spans="1:10" ht="66">
      <c r="A67" s="44">
        <v>64</v>
      </c>
      <c r="B67" s="6" t="s">
        <v>110</v>
      </c>
      <c r="C67" s="6" t="s">
        <v>111</v>
      </c>
      <c r="D67" s="6" t="s">
        <v>9</v>
      </c>
      <c r="E67" s="7">
        <v>20</v>
      </c>
      <c r="F67" s="37" t="s">
        <v>110</v>
      </c>
      <c r="G67" s="26" t="s">
        <v>194</v>
      </c>
      <c r="H67" s="46">
        <v>4.24</v>
      </c>
      <c r="I67" s="8">
        <f t="shared" si="0"/>
        <v>84.80000000000001</v>
      </c>
      <c r="J67" s="22">
        <f t="shared" si="1"/>
        <v>104.30400000000002</v>
      </c>
    </row>
    <row r="68" spans="1:10" ht="39">
      <c r="A68" s="44">
        <v>65</v>
      </c>
      <c r="B68" s="6" t="s">
        <v>112</v>
      </c>
      <c r="C68" s="6" t="s">
        <v>113</v>
      </c>
      <c r="D68" s="6" t="s">
        <v>32</v>
      </c>
      <c r="E68" s="7">
        <v>15</v>
      </c>
      <c r="F68" s="37" t="s">
        <v>112</v>
      </c>
      <c r="G68" s="26" t="s">
        <v>211</v>
      </c>
      <c r="H68" s="46">
        <v>0.4</v>
      </c>
      <c r="I68" s="8">
        <f t="shared" si="0"/>
        <v>6</v>
      </c>
      <c r="J68" s="22">
        <f t="shared" si="1"/>
        <v>7.38</v>
      </c>
    </row>
    <row r="69" spans="1:10" ht="39">
      <c r="A69" s="44">
        <v>66</v>
      </c>
      <c r="B69" s="6" t="s">
        <v>112</v>
      </c>
      <c r="C69" s="6" t="s">
        <v>114</v>
      </c>
      <c r="D69" s="6" t="s">
        <v>32</v>
      </c>
      <c r="E69" s="7">
        <v>90</v>
      </c>
      <c r="F69" s="37" t="s">
        <v>112</v>
      </c>
      <c r="G69" s="26" t="s">
        <v>211</v>
      </c>
      <c r="H69" s="46">
        <v>0.4</v>
      </c>
      <c r="I69" s="8">
        <f aca="true" t="shared" si="2" ref="I69:I93">E69*H69</f>
        <v>36</v>
      </c>
      <c r="J69" s="22">
        <f aca="true" t="shared" si="3" ref="J69:J93">SUM(I69*1.23)</f>
        <v>44.28</v>
      </c>
    </row>
    <row r="70" spans="1:10" ht="39">
      <c r="A70" s="44">
        <v>67</v>
      </c>
      <c r="B70" s="6" t="s">
        <v>115</v>
      </c>
      <c r="C70" s="6" t="s">
        <v>116</v>
      </c>
      <c r="D70" s="6" t="s">
        <v>32</v>
      </c>
      <c r="E70" s="7">
        <v>150</v>
      </c>
      <c r="F70" s="37" t="s">
        <v>115</v>
      </c>
      <c r="G70" s="26" t="s">
        <v>195</v>
      </c>
      <c r="H70" s="46">
        <v>0.38</v>
      </c>
      <c r="I70" s="8">
        <f t="shared" si="2"/>
        <v>57</v>
      </c>
      <c r="J70" s="22">
        <f t="shared" si="3"/>
        <v>70.11</v>
      </c>
    </row>
    <row r="71" spans="1:10" ht="26.25">
      <c r="A71" s="44">
        <v>68</v>
      </c>
      <c r="B71" s="6" t="s">
        <v>117</v>
      </c>
      <c r="C71" s="6" t="s">
        <v>118</v>
      </c>
      <c r="D71" s="6" t="s">
        <v>32</v>
      </c>
      <c r="E71" s="7">
        <v>80</v>
      </c>
      <c r="F71" s="37" t="s">
        <v>117</v>
      </c>
      <c r="G71" s="26" t="s">
        <v>195</v>
      </c>
      <c r="H71" s="46">
        <v>0.75</v>
      </c>
      <c r="I71" s="8">
        <f t="shared" si="2"/>
        <v>60</v>
      </c>
      <c r="J71" s="22">
        <f t="shared" si="3"/>
        <v>73.8</v>
      </c>
    </row>
    <row r="72" spans="1:10" ht="39">
      <c r="A72" s="44">
        <v>69</v>
      </c>
      <c r="B72" s="6" t="s">
        <v>119</v>
      </c>
      <c r="C72" s="6" t="s">
        <v>120</v>
      </c>
      <c r="D72" s="6" t="s">
        <v>32</v>
      </c>
      <c r="E72" s="7">
        <v>50</v>
      </c>
      <c r="F72" s="37" t="s">
        <v>119</v>
      </c>
      <c r="G72" s="26" t="s">
        <v>195</v>
      </c>
      <c r="H72" s="46">
        <v>0.58</v>
      </c>
      <c r="I72" s="8">
        <f t="shared" si="2"/>
        <v>28.999999999999996</v>
      </c>
      <c r="J72" s="22">
        <f t="shared" si="3"/>
        <v>35.669999999999995</v>
      </c>
    </row>
    <row r="73" spans="1:10" ht="52.5">
      <c r="A73" s="44">
        <v>70</v>
      </c>
      <c r="B73" s="6" t="s">
        <v>121</v>
      </c>
      <c r="C73" s="6" t="s">
        <v>122</v>
      </c>
      <c r="D73" s="6" t="s">
        <v>9</v>
      </c>
      <c r="E73" s="7">
        <v>15</v>
      </c>
      <c r="F73" s="37" t="s">
        <v>121</v>
      </c>
      <c r="G73" s="26" t="s">
        <v>208</v>
      </c>
      <c r="H73" s="46">
        <v>3.21</v>
      </c>
      <c r="I73" s="8">
        <f t="shared" si="2"/>
        <v>48.15</v>
      </c>
      <c r="J73" s="22">
        <f t="shared" si="3"/>
        <v>59.2245</v>
      </c>
    </row>
    <row r="74" spans="1:10" ht="26.25">
      <c r="A74" s="44">
        <v>71</v>
      </c>
      <c r="B74" s="9" t="s">
        <v>123</v>
      </c>
      <c r="C74" s="9" t="s">
        <v>124</v>
      </c>
      <c r="D74" s="9" t="s">
        <v>9</v>
      </c>
      <c r="E74" s="10">
        <v>20</v>
      </c>
      <c r="F74" s="38" t="s">
        <v>123</v>
      </c>
      <c r="G74" s="27" t="s">
        <v>195</v>
      </c>
      <c r="H74" s="46">
        <v>0.13</v>
      </c>
      <c r="I74" s="8">
        <f t="shared" si="2"/>
        <v>2.6</v>
      </c>
      <c r="J74" s="22">
        <f t="shared" si="3"/>
        <v>3.198</v>
      </c>
    </row>
    <row r="75" spans="1:10" ht="26.25">
      <c r="A75" s="44">
        <v>72</v>
      </c>
      <c r="B75" s="6" t="s">
        <v>123</v>
      </c>
      <c r="C75" s="6" t="s">
        <v>125</v>
      </c>
      <c r="D75" s="6" t="s">
        <v>9</v>
      </c>
      <c r="E75" s="7">
        <v>150</v>
      </c>
      <c r="F75" s="37" t="s">
        <v>123</v>
      </c>
      <c r="G75" s="26" t="s">
        <v>195</v>
      </c>
      <c r="H75" s="46">
        <v>0.15</v>
      </c>
      <c r="I75" s="8">
        <f t="shared" si="2"/>
        <v>22.5</v>
      </c>
      <c r="J75" s="22">
        <f t="shared" si="3"/>
        <v>27.675</v>
      </c>
    </row>
    <row r="76" spans="1:10" ht="26.25">
      <c r="A76" s="44">
        <v>73</v>
      </c>
      <c r="B76" s="6" t="s">
        <v>126</v>
      </c>
      <c r="C76" s="6" t="s">
        <v>127</v>
      </c>
      <c r="D76" s="6" t="s">
        <v>9</v>
      </c>
      <c r="E76" s="7">
        <v>300</v>
      </c>
      <c r="F76" s="37" t="s">
        <v>126</v>
      </c>
      <c r="G76" s="26" t="s">
        <v>212</v>
      </c>
      <c r="H76" s="46">
        <v>0.87</v>
      </c>
      <c r="I76" s="8">
        <f t="shared" si="2"/>
        <v>261</v>
      </c>
      <c r="J76" s="22">
        <f t="shared" si="3"/>
        <v>321.03</v>
      </c>
    </row>
    <row r="77" spans="1:10" ht="66">
      <c r="A77" s="44">
        <v>74</v>
      </c>
      <c r="B77" s="6" t="s">
        <v>128</v>
      </c>
      <c r="C77" s="6" t="s">
        <v>129</v>
      </c>
      <c r="D77" s="6" t="s">
        <v>9</v>
      </c>
      <c r="E77" s="7">
        <v>60</v>
      </c>
      <c r="F77" s="37" t="s">
        <v>128</v>
      </c>
      <c r="G77" s="26" t="s">
        <v>231</v>
      </c>
      <c r="H77" s="46">
        <v>3.05</v>
      </c>
      <c r="I77" s="8">
        <f t="shared" si="2"/>
        <v>183</v>
      </c>
      <c r="J77" s="22">
        <f t="shared" si="3"/>
        <v>225.09</v>
      </c>
    </row>
    <row r="78" spans="1:10" ht="39">
      <c r="A78" s="44">
        <v>75</v>
      </c>
      <c r="B78" s="13" t="s">
        <v>130</v>
      </c>
      <c r="C78" s="13" t="s">
        <v>131</v>
      </c>
      <c r="D78" s="13" t="s">
        <v>9</v>
      </c>
      <c r="E78" s="7">
        <v>4000</v>
      </c>
      <c r="F78" s="39" t="s">
        <v>130</v>
      </c>
      <c r="G78" s="26" t="s">
        <v>232</v>
      </c>
      <c r="H78" s="46">
        <v>0.35</v>
      </c>
      <c r="I78" s="8">
        <f t="shared" si="2"/>
        <v>1400</v>
      </c>
      <c r="J78" s="22">
        <f t="shared" si="3"/>
        <v>1722</v>
      </c>
    </row>
    <row r="79" spans="1:10" ht="39">
      <c r="A79" s="44">
        <v>76</v>
      </c>
      <c r="B79" s="13" t="s">
        <v>132</v>
      </c>
      <c r="C79" s="13" t="s">
        <v>133</v>
      </c>
      <c r="D79" s="13" t="s">
        <v>9</v>
      </c>
      <c r="E79" s="7">
        <v>400</v>
      </c>
      <c r="F79" s="39" t="s">
        <v>132</v>
      </c>
      <c r="G79" s="26" t="s">
        <v>210</v>
      </c>
      <c r="H79" s="46">
        <v>0.71</v>
      </c>
      <c r="I79" s="8">
        <f t="shared" si="2"/>
        <v>284</v>
      </c>
      <c r="J79" s="22">
        <f t="shared" si="3"/>
        <v>349.32</v>
      </c>
    </row>
    <row r="80" spans="1:10" ht="39">
      <c r="A80" s="44">
        <v>77</v>
      </c>
      <c r="B80" s="13" t="s">
        <v>134</v>
      </c>
      <c r="C80" s="13" t="s">
        <v>135</v>
      </c>
      <c r="D80" s="13" t="s">
        <v>9</v>
      </c>
      <c r="E80" s="7">
        <v>5</v>
      </c>
      <c r="F80" s="39" t="s">
        <v>134</v>
      </c>
      <c r="G80" s="26" t="s">
        <v>210</v>
      </c>
      <c r="H80" s="46">
        <v>3.91</v>
      </c>
      <c r="I80" s="8">
        <f t="shared" si="2"/>
        <v>19.55</v>
      </c>
      <c r="J80" s="22">
        <f t="shared" si="3"/>
        <v>24.0465</v>
      </c>
    </row>
    <row r="81" spans="1:10" ht="52.5">
      <c r="A81" s="44">
        <v>78</v>
      </c>
      <c r="B81" s="13" t="s">
        <v>136</v>
      </c>
      <c r="C81" s="13" t="s">
        <v>168</v>
      </c>
      <c r="D81" s="13" t="s">
        <v>9</v>
      </c>
      <c r="E81" s="7">
        <v>20</v>
      </c>
      <c r="F81" s="39" t="s">
        <v>136</v>
      </c>
      <c r="G81" s="26" t="s">
        <v>233</v>
      </c>
      <c r="H81" s="46">
        <v>1.7</v>
      </c>
      <c r="I81" s="8">
        <f t="shared" si="2"/>
        <v>34</v>
      </c>
      <c r="J81" s="22">
        <f t="shared" si="3"/>
        <v>41.82</v>
      </c>
    </row>
    <row r="82" spans="1:10" ht="26.25">
      <c r="A82" s="44">
        <v>79</v>
      </c>
      <c r="B82" s="6" t="s">
        <v>137</v>
      </c>
      <c r="C82" s="6" t="s">
        <v>169</v>
      </c>
      <c r="D82" s="6" t="s">
        <v>9</v>
      </c>
      <c r="E82" s="7">
        <v>50</v>
      </c>
      <c r="F82" s="37" t="s">
        <v>137</v>
      </c>
      <c r="G82" s="26" t="s">
        <v>204</v>
      </c>
      <c r="H82" s="46">
        <v>0.3</v>
      </c>
      <c r="I82" s="8">
        <f t="shared" si="2"/>
        <v>15</v>
      </c>
      <c r="J82" s="22">
        <f t="shared" si="3"/>
        <v>18.45</v>
      </c>
    </row>
    <row r="83" spans="1:10" ht="68.25" customHeight="1">
      <c r="A83" s="44">
        <v>80</v>
      </c>
      <c r="B83" s="6" t="s">
        <v>138</v>
      </c>
      <c r="C83" s="6" t="s">
        <v>139</v>
      </c>
      <c r="D83" s="6" t="s">
        <v>9</v>
      </c>
      <c r="E83" s="7">
        <v>40</v>
      </c>
      <c r="F83" s="37" t="s">
        <v>138</v>
      </c>
      <c r="G83" s="26" t="s">
        <v>234</v>
      </c>
      <c r="H83" s="46">
        <v>3.87</v>
      </c>
      <c r="I83" s="8">
        <f t="shared" si="2"/>
        <v>154.8</v>
      </c>
      <c r="J83" s="22">
        <f t="shared" si="3"/>
        <v>190.40400000000002</v>
      </c>
    </row>
    <row r="84" spans="1:10" ht="54.75" customHeight="1">
      <c r="A84" s="44">
        <v>81</v>
      </c>
      <c r="B84" s="6" t="s">
        <v>140</v>
      </c>
      <c r="C84" s="6" t="s">
        <v>170</v>
      </c>
      <c r="D84" s="6" t="s">
        <v>32</v>
      </c>
      <c r="E84" s="7">
        <v>30</v>
      </c>
      <c r="F84" s="37" t="s">
        <v>140</v>
      </c>
      <c r="G84" s="26" t="s">
        <v>235</v>
      </c>
      <c r="H84" s="46">
        <v>8.01</v>
      </c>
      <c r="I84" s="8">
        <f t="shared" si="2"/>
        <v>240.29999999999998</v>
      </c>
      <c r="J84" s="22">
        <f t="shared" si="3"/>
        <v>295.56899999999996</v>
      </c>
    </row>
    <row r="85" spans="1:10" ht="78.75">
      <c r="A85" s="44">
        <v>82</v>
      </c>
      <c r="B85" s="6" t="s">
        <v>141</v>
      </c>
      <c r="C85" s="6" t="s">
        <v>142</v>
      </c>
      <c r="D85" s="6" t="s">
        <v>9</v>
      </c>
      <c r="E85" s="7">
        <v>170</v>
      </c>
      <c r="F85" s="37" t="s">
        <v>141</v>
      </c>
      <c r="G85" s="26" t="s">
        <v>236</v>
      </c>
      <c r="H85" s="46">
        <v>1.08</v>
      </c>
      <c r="I85" s="8">
        <f t="shared" si="2"/>
        <v>183.60000000000002</v>
      </c>
      <c r="J85" s="22">
        <f t="shared" si="3"/>
        <v>225.82800000000003</v>
      </c>
    </row>
    <row r="86" spans="1:10" ht="26.25">
      <c r="A86" s="44">
        <v>83</v>
      </c>
      <c r="B86" s="6" t="s">
        <v>143</v>
      </c>
      <c r="C86" s="6" t="s">
        <v>144</v>
      </c>
      <c r="D86" s="6" t="s">
        <v>9</v>
      </c>
      <c r="E86" s="7">
        <v>10</v>
      </c>
      <c r="F86" s="37" t="s">
        <v>143</v>
      </c>
      <c r="G86" s="26" t="s">
        <v>187</v>
      </c>
      <c r="H86" s="46">
        <v>0.41</v>
      </c>
      <c r="I86" s="8">
        <f t="shared" si="2"/>
        <v>4.1</v>
      </c>
      <c r="J86" s="22">
        <f t="shared" si="3"/>
        <v>5.042999999999999</v>
      </c>
    </row>
    <row r="87" spans="1:10" ht="26.25">
      <c r="A87" s="44">
        <v>84</v>
      </c>
      <c r="B87" s="6" t="s">
        <v>145</v>
      </c>
      <c r="C87" s="6" t="s">
        <v>146</v>
      </c>
      <c r="D87" s="6" t="s">
        <v>9</v>
      </c>
      <c r="E87" s="7">
        <v>30</v>
      </c>
      <c r="F87" s="37" t="s">
        <v>145</v>
      </c>
      <c r="G87" s="26" t="s">
        <v>187</v>
      </c>
      <c r="H87" s="46">
        <v>0.5</v>
      </c>
      <c r="I87" s="8">
        <f t="shared" si="2"/>
        <v>15</v>
      </c>
      <c r="J87" s="22">
        <f t="shared" si="3"/>
        <v>18.45</v>
      </c>
    </row>
    <row r="88" spans="1:10" ht="26.25">
      <c r="A88" s="44">
        <v>85</v>
      </c>
      <c r="B88" s="6" t="s">
        <v>147</v>
      </c>
      <c r="C88" s="6" t="s">
        <v>171</v>
      </c>
      <c r="D88" s="6" t="s">
        <v>9</v>
      </c>
      <c r="E88" s="7">
        <v>90</v>
      </c>
      <c r="F88" s="37" t="s">
        <v>147</v>
      </c>
      <c r="G88" s="26" t="s">
        <v>187</v>
      </c>
      <c r="H88" s="46">
        <v>1.48</v>
      </c>
      <c r="I88" s="8">
        <f t="shared" si="2"/>
        <v>133.2</v>
      </c>
      <c r="J88" s="22">
        <f t="shared" si="3"/>
        <v>163.83599999999998</v>
      </c>
    </row>
    <row r="89" spans="1:10" ht="26.25">
      <c r="A89" s="44">
        <v>86</v>
      </c>
      <c r="B89" s="6" t="s">
        <v>148</v>
      </c>
      <c r="C89" s="6" t="s">
        <v>172</v>
      </c>
      <c r="D89" s="6" t="s">
        <v>9</v>
      </c>
      <c r="E89" s="7">
        <v>50</v>
      </c>
      <c r="F89" s="37" t="s">
        <v>148</v>
      </c>
      <c r="G89" s="26" t="s">
        <v>187</v>
      </c>
      <c r="H89" s="46">
        <v>3.1</v>
      </c>
      <c r="I89" s="8">
        <f t="shared" si="2"/>
        <v>155</v>
      </c>
      <c r="J89" s="22">
        <f t="shared" si="3"/>
        <v>190.65</v>
      </c>
    </row>
    <row r="90" spans="1:10" ht="26.25">
      <c r="A90" s="44">
        <v>87</v>
      </c>
      <c r="B90" s="9" t="s">
        <v>149</v>
      </c>
      <c r="C90" s="9" t="s">
        <v>150</v>
      </c>
      <c r="D90" s="9" t="s">
        <v>9</v>
      </c>
      <c r="E90" s="10">
        <v>2</v>
      </c>
      <c r="F90" s="38" t="s">
        <v>149</v>
      </c>
      <c r="G90" s="27" t="s">
        <v>213</v>
      </c>
      <c r="H90" s="46">
        <v>2.82</v>
      </c>
      <c r="I90" s="8">
        <f t="shared" si="2"/>
        <v>5.64</v>
      </c>
      <c r="J90" s="22">
        <f t="shared" si="3"/>
        <v>6.9372</v>
      </c>
    </row>
    <row r="91" spans="1:10" ht="39">
      <c r="A91" s="44">
        <v>88</v>
      </c>
      <c r="B91" s="13" t="s">
        <v>151</v>
      </c>
      <c r="C91" s="13" t="s">
        <v>173</v>
      </c>
      <c r="D91" s="13" t="s">
        <v>9</v>
      </c>
      <c r="E91" s="7">
        <v>50</v>
      </c>
      <c r="F91" s="39" t="s">
        <v>151</v>
      </c>
      <c r="G91" s="26" t="s">
        <v>237</v>
      </c>
      <c r="H91" s="46">
        <v>3.32</v>
      </c>
      <c r="I91" s="8">
        <f t="shared" si="2"/>
        <v>166</v>
      </c>
      <c r="J91" s="22">
        <f t="shared" si="3"/>
        <v>204.18</v>
      </c>
    </row>
    <row r="92" spans="1:10" ht="26.25">
      <c r="A92" s="44">
        <v>89</v>
      </c>
      <c r="B92" s="6" t="s">
        <v>152</v>
      </c>
      <c r="C92" s="6" t="s">
        <v>153</v>
      </c>
      <c r="D92" s="6" t="s">
        <v>32</v>
      </c>
      <c r="E92" s="7">
        <v>350</v>
      </c>
      <c r="F92" s="37" t="s">
        <v>152</v>
      </c>
      <c r="G92" s="26" t="s">
        <v>214</v>
      </c>
      <c r="H92" s="46">
        <v>0.26</v>
      </c>
      <c r="I92" s="8">
        <f t="shared" si="2"/>
        <v>91</v>
      </c>
      <c r="J92" s="22">
        <f t="shared" si="3"/>
        <v>111.92999999999999</v>
      </c>
    </row>
    <row r="93" spans="1:10" ht="26.25">
      <c r="A93" s="44">
        <v>90</v>
      </c>
      <c r="B93" s="6" t="s">
        <v>174</v>
      </c>
      <c r="C93" s="6" t="s">
        <v>175</v>
      </c>
      <c r="D93" s="6" t="s">
        <v>156</v>
      </c>
      <c r="E93" s="7">
        <v>10</v>
      </c>
      <c r="F93" s="37" t="s">
        <v>174</v>
      </c>
      <c r="G93" s="26" t="s">
        <v>205</v>
      </c>
      <c r="H93" s="46">
        <v>8.1</v>
      </c>
      <c r="I93" s="8">
        <f t="shared" si="2"/>
        <v>81</v>
      </c>
      <c r="J93" s="22">
        <f t="shared" si="3"/>
        <v>99.63</v>
      </c>
    </row>
    <row r="94" spans="1:10" ht="28.5" customHeight="1">
      <c r="A94" s="14"/>
      <c r="B94" s="14"/>
      <c r="C94" s="14" t="s">
        <v>186</v>
      </c>
      <c r="D94" s="15"/>
      <c r="E94" s="16"/>
      <c r="F94" s="40"/>
      <c r="G94" s="36"/>
      <c r="H94" s="15"/>
      <c r="I94" s="17">
        <f>SUM(I4:I93)</f>
        <v>19291.549999999996</v>
      </c>
      <c r="J94" s="17">
        <f>SUM(J4:J93)</f>
        <v>23728.606499999998</v>
      </c>
    </row>
    <row r="95" spans="1:10" ht="28.5" customHeight="1">
      <c r="A95" s="30"/>
      <c r="B95" s="30"/>
      <c r="C95" s="30"/>
      <c r="D95" s="33"/>
      <c r="E95" s="34"/>
      <c r="F95" s="41"/>
      <c r="G95" s="35"/>
      <c r="H95" s="33"/>
      <c r="I95" s="31"/>
      <c r="J95" s="31"/>
    </row>
    <row r="96" spans="6:7" ht="13.5">
      <c r="F96" s="42"/>
      <c r="G96" s="25"/>
    </row>
    <row r="97" spans="2:7" ht="13.5">
      <c r="B97" s="5" t="s">
        <v>218</v>
      </c>
      <c r="C97" s="1" t="s">
        <v>215</v>
      </c>
      <c r="F97" s="42"/>
      <c r="G97" s="1" t="s">
        <v>217</v>
      </c>
    </row>
    <row r="98" spans="2:10" ht="19.5" customHeight="1">
      <c r="B98" s="32" t="s">
        <v>219</v>
      </c>
      <c r="C98" s="1" t="s">
        <v>215</v>
      </c>
      <c r="F98" s="25"/>
      <c r="G98" s="184" t="s">
        <v>216</v>
      </c>
      <c r="H98" s="184"/>
      <c r="I98" s="184"/>
      <c r="J98" s="184"/>
    </row>
    <row r="99" spans="6:7" ht="13.5">
      <c r="F99" s="25"/>
      <c r="G99" s="25"/>
    </row>
    <row r="100" spans="6:7" ht="13.5">
      <c r="F100" s="25"/>
      <c r="G100" s="25"/>
    </row>
    <row r="101" spans="6:7" ht="13.5">
      <c r="F101" s="25"/>
      <c r="G101" s="25"/>
    </row>
    <row r="102" spans="6:7" ht="13.5">
      <c r="F102" s="25"/>
      <c r="G102" s="25"/>
    </row>
    <row r="103" spans="6:7" ht="13.5">
      <c r="F103" s="25"/>
      <c r="G103" s="25"/>
    </row>
    <row r="104" spans="6:7" ht="13.5">
      <c r="F104" s="25"/>
      <c r="G104" s="25"/>
    </row>
    <row r="105" spans="6:7" ht="13.5">
      <c r="F105" s="25"/>
      <c r="G105" s="25"/>
    </row>
    <row r="106" spans="6:7" ht="13.5">
      <c r="F106" s="25"/>
      <c r="G106" s="25"/>
    </row>
    <row r="107" spans="6:7" ht="13.5">
      <c r="F107" s="25"/>
      <c r="G107" s="25"/>
    </row>
    <row r="108" spans="6:7" ht="13.5">
      <c r="F108" s="25"/>
      <c r="G108" s="25"/>
    </row>
    <row r="109" spans="6:7" ht="13.5">
      <c r="F109" s="25"/>
      <c r="G109" s="25"/>
    </row>
    <row r="110" spans="6:7" ht="13.5">
      <c r="F110" s="25"/>
      <c r="G110" s="25"/>
    </row>
    <row r="111" spans="6:7" ht="13.5">
      <c r="F111" s="25"/>
      <c r="G111" s="25"/>
    </row>
    <row r="112" spans="6:7" ht="13.5">
      <c r="F112" s="25"/>
      <c r="G112" s="25"/>
    </row>
    <row r="113" spans="6:7" ht="13.5">
      <c r="F113" s="25"/>
      <c r="G113" s="25"/>
    </row>
    <row r="114" spans="6:7" ht="13.5">
      <c r="F114" s="25"/>
      <c r="G114" s="25"/>
    </row>
    <row r="115" spans="6:7" ht="13.5">
      <c r="F115" s="25"/>
      <c r="G115" s="25"/>
    </row>
    <row r="116" spans="6:7" ht="13.5">
      <c r="F116" s="25"/>
      <c r="G116" s="25"/>
    </row>
    <row r="117" spans="6:7" ht="13.5">
      <c r="F117" s="25"/>
      <c r="G117" s="25"/>
    </row>
    <row r="118" spans="6:7" ht="13.5">
      <c r="F118" s="25"/>
      <c r="G118" s="25"/>
    </row>
    <row r="119" spans="6:7" ht="13.5">
      <c r="F119" s="25"/>
      <c r="G119" s="25"/>
    </row>
    <row r="120" spans="6:7" ht="13.5">
      <c r="F120" s="25"/>
      <c r="G120" s="25"/>
    </row>
    <row r="121" spans="6:7" ht="13.5">
      <c r="F121" s="25"/>
      <c r="G121" s="25"/>
    </row>
    <row r="122" spans="6:7" ht="13.5">
      <c r="F122" s="25"/>
      <c r="G122" s="25"/>
    </row>
    <row r="123" spans="6:7" ht="13.5">
      <c r="F123" s="25"/>
      <c r="G123" s="25"/>
    </row>
    <row r="124" spans="6:7" ht="13.5">
      <c r="F124" s="25"/>
      <c r="G124" s="25"/>
    </row>
    <row r="125" spans="6:7" ht="13.5">
      <c r="F125" s="25"/>
      <c r="G125" s="25"/>
    </row>
    <row r="126" spans="6:7" ht="13.5">
      <c r="F126" s="25"/>
      <c r="G126" s="25"/>
    </row>
    <row r="127" spans="6:7" ht="13.5">
      <c r="F127" s="25"/>
      <c r="G127" s="25"/>
    </row>
    <row r="128" spans="6:7" ht="13.5">
      <c r="F128" s="25"/>
      <c r="G128" s="25"/>
    </row>
    <row r="129" spans="6:7" ht="13.5">
      <c r="F129" s="25"/>
      <c r="G129" s="25"/>
    </row>
    <row r="130" spans="6:7" ht="13.5">
      <c r="F130" s="25"/>
      <c r="G130" s="25"/>
    </row>
    <row r="131" spans="6:7" ht="13.5">
      <c r="F131" s="25"/>
      <c r="G131" s="25"/>
    </row>
    <row r="132" spans="6:7" ht="13.5">
      <c r="F132" s="25"/>
      <c r="G132" s="25"/>
    </row>
    <row r="133" spans="6:7" ht="13.5">
      <c r="F133" s="25"/>
      <c r="G133" s="25"/>
    </row>
    <row r="134" spans="6:7" ht="13.5">
      <c r="F134" s="25"/>
      <c r="G134" s="25"/>
    </row>
    <row r="135" spans="6:7" ht="13.5">
      <c r="F135" s="25"/>
      <c r="G135" s="25"/>
    </row>
    <row r="136" spans="6:7" ht="13.5">
      <c r="F136" s="25"/>
      <c r="G136" s="25"/>
    </row>
    <row r="137" spans="6:7" ht="13.5">
      <c r="F137" s="25"/>
      <c r="G137" s="25"/>
    </row>
    <row r="138" spans="6:7" ht="13.5">
      <c r="F138" s="25"/>
      <c r="G138" s="25"/>
    </row>
    <row r="139" spans="6:7" ht="13.5">
      <c r="F139" s="25"/>
      <c r="G139" s="25"/>
    </row>
    <row r="140" spans="6:7" ht="13.5">
      <c r="F140" s="25"/>
      <c r="G140" s="25"/>
    </row>
    <row r="141" spans="6:7" ht="13.5">
      <c r="F141" s="25"/>
      <c r="G141" s="25"/>
    </row>
    <row r="142" spans="6:7" ht="13.5">
      <c r="F142" s="25"/>
      <c r="G142" s="25"/>
    </row>
    <row r="143" spans="6:7" ht="13.5">
      <c r="F143" s="25"/>
      <c r="G143" s="25"/>
    </row>
    <row r="144" spans="6:7" ht="13.5">
      <c r="F144" s="25"/>
      <c r="G144" s="25"/>
    </row>
    <row r="145" spans="6:7" ht="13.5">
      <c r="F145" s="25"/>
      <c r="G145" s="25"/>
    </row>
    <row r="146" spans="6:7" ht="13.5">
      <c r="F146" s="25"/>
      <c r="G146" s="25"/>
    </row>
    <row r="147" spans="6:7" ht="13.5">
      <c r="F147" s="25"/>
      <c r="G147" s="25"/>
    </row>
    <row r="148" spans="6:7" ht="13.5">
      <c r="F148" s="25"/>
      <c r="G148" s="25"/>
    </row>
    <row r="149" spans="6:7" ht="13.5">
      <c r="F149" s="25"/>
      <c r="G149" s="25"/>
    </row>
    <row r="150" spans="6:7" ht="13.5">
      <c r="F150" s="25"/>
      <c r="G150" s="25"/>
    </row>
    <row r="151" spans="6:7" ht="13.5">
      <c r="F151" s="25"/>
      <c r="G151" s="25"/>
    </row>
    <row r="152" spans="6:7" ht="13.5">
      <c r="F152" s="25"/>
      <c r="G152" s="25"/>
    </row>
    <row r="153" spans="6:7" ht="13.5">
      <c r="F153" s="25"/>
      <c r="G153" s="25"/>
    </row>
    <row r="154" spans="6:7" ht="13.5">
      <c r="F154" s="25"/>
      <c r="G154" s="25"/>
    </row>
    <row r="155" spans="6:7" ht="13.5">
      <c r="F155" s="25"/>
      <c r="G155" s="25"/>
    </row>
    <row r="156" spans="6:7" ht="13.5">
      <c r="F156" s="25"/>
      <c r="G156" s="25"/>
    </row>
    <row r="157" spans="6:7" ht="13.5">
      <c r="F157" s="25"/>
      <c r="G157" s="25"/>
    </row>
    <row r="158" spans="6:7" ht="13.5">
      <c r="F158" s="25"/>
      <c r="G158" s="25"/>
    </row>
    <row r="159" spans="6:7" ht="13.5">
      <c r="F159" s="25"/>
      <c r="G159" s="25"/>
    </row>
    <row r="160" spans="6:7" ht="13.5">
      <c r="F160" s="25"/>
      <c r="G160" s="25"/>
    </row>
    <row r="161" spans="6:7" ht="13.5">
      <c r="F161" s="25"/>
      <c r="G161" s="25"/>
    </row>
    <row r="162" spans="6:7" ht="13.5">
      <c r="F162" s="25"/>
      <c r="G162" s="25"/>
    </row>
    <row r="163" spans="6:7" ht="13.5">
      <c r="F163" s="25"/>
      <c r="G163" s="25"/>
    </row>
    <row r="164" spans="6:7" ht="13.5">
      <c r="F164" s="25"/>
      <c r="G164" s="25"/>
    </row>
    <row r="165" spans="6:7" ht="13.5">
      <c r="F165" s="25"/>
      <c r="G165" s="25"/>
    </row>
    <row r="166" spans="6:7" ht="13.5">
      <c r="F166" s="25"/>
      <c r="G166" s="25"/>
    </row>
    <row r="167" spans="6:7" ht="13.5">
      <c r="F167" s="25"/>
      <c r="G167" s="25"/>
    </row>
    <row r="168" spans="6:7" ht="13.5">
      <c r="F168" s="25"/>
      <c r="G168" s="25"/>
    </row>
  </sheetData>
  <sheetProtection/>
  <mergeCells count="2">
    <mergeCell ref="F3:G3"/>
    <mergeCell ref="G98:J9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"/>
  <sheetViews>
    <sheetView zoomScalePageLayoutView="0" workbookViewId="0" topLeftCell="A58">
      <selection activeCell="D67" sqref="D67"/>
    </sheetView>
  </sheetViews>
  <sheetFormatPr defaultColWidth="8.796875" defaultRowHeight="14.25"/>
  <cols>
    <col min="1" max="1" width="4" style="0" customWidth="1"/>
    <col min="2" max="2" width="12.69921875" style="0" customWidth="1"/>
    <col min="3" max="4" width="16.3984375" style="2" customWidth="1"/>
    <col min="5" max="5" width="34.69921875" style="1" customWidth="1"/>
    <col min="6" max="6" width="6.5" style="0" customWidth="1"/>
    <col min="7" max="7" width="7.8984375" style="3" customWidth="1"/>
    <col min="9" max="9" width="13.3984375" style="0" customWidth="1"/>
  </cols>
  <sheetData>
    <row r="1" spans="2:6" ht="13.5">
      <c r="B1" s="2" t="s">
        <v>336</v>
      </c>
      <c r="E1" s="59"/>
      <c r="F1" s="59" t="s">
        <v>332</v>
      </c>
    </row>
    <row r="2" spans="5:6" ht="13.5">
      <c r="E2" s="58"/>
      <c r="F2" s="58" t="s">
        <v>333</v>
      </c>
    </row>
    <row r="3" spans="2:6" ht="13.5">
      <c r="B3" t="s">
        <v>337</v>
      </c>
      <c r="E3" s="58"/>
      <c r="F3" s="58" t="s">
        <v>334</v>
      </c>
    </row>
    <row r="4" spans="2:6" ht="13.5">
      <c r="B4" t="s">
        <v>335</v>
      </c>
      <c r="F4" t="s">
        <v>338</v>
      </c>
    </row>
    <row r="5" ht="17.25" customHeight="1"/>
    <row r="6" spans="1:11" ht="39" customHeight="1">
      <c r="A6" s="185" t="s">
        <v>240</v>
      </c>
      <c r="B6" s="185"/>
      <c r="C6" s="185"/>
      <c r="D6" s="185"/>
      <c r="E6" s="185"/>
      <c r="F6" s="185"/>
      <c r="G6" s="185"/>
      <c r="H6" s="185"/>
      <c r="I6" s="185"/>
      <c r="K6" s="58"/>
    </row>
    <row r="7" spans="1:11" ht="26.25">
      <c r="A7" s="18" t="s">
        <v>0</v>
      </c>
      <c r="B7" s="18" t="s">
        <v>238</v>
      </c>
      <c r="C7" s="18" t="s">
        <v>1</v>
      </c>
      <c r="D7" s="47" t="s">
        <v>239</v>
      </c>
      <c r="E7" s="18" t="s">
        <v>2</v>
      </c>
      <c r="F7" s="18" t="s">
        <v>3</v>
      </c>
      <c r="G7" s="60" t="s">
        <v>4</v>
      </c>
      <c r="H7" s="20" t="s">
        <v>5</v>
      </c>
      <c r="I7" s="21" t="s">
        <v>6</v>
      </c>
      <c r="K7" s="58"/>
    </row>
    <row r="8" spans="1:11" ht="20.25" customHeight="1">
      <c r="A8" s="44">
        <v>1</v>
      </c>
      <c r="B8" s="44" t="s">
        <v>243</v>
      </c>
      <c r="C8" s="51" t="s">
        <v>7</v>
      </c>
      <c r="D8" s="54" t="s">
        <v>187</v>
      </c>
      <c r="E8" s="6" t="s">
        <v>8</v>
      </c>
      <c r="F8" s="6" t="s">
        <v>9</v>
      </c>
      <c r="G8" s="61">
        <v>30</v>
      </c>
      <c r="H8" s="48">
        <v>1.04</v>
      </c>
      <c r="I8" s="49">
        <f aca="true" t="shared" si="0" ref="I8:I39">G8*H8</f>
        <v>31.200000000000003</v>
      </c>
      <c r="K8" s="58"/>
    </row>
    <row r="9" spans="1:9" ht="27">
      <c r="A9" s="44">
        <v>2</v>
      </c>
      <c r="B9" s="44" t="s">
        <v>244</v>
      </c>
      <c r="C9" s="51" t="s">
        <v>10</v>
      </c>
      <c r="D9" s="54" t="s">
        <v>188</v>
      </c>
      <c r="E9" s="6" t="s">
        <v>11</v>
      </c>
      <c r="F9" s="6" t="s">
        <v>9</v>
      </c>
      <c r="G9" s="61">
        <v>30</v>
      </c>
      <c r="H9" s="48">
        <v>1.65</v>
      </c>
      <c r="I9" s="49">
        <f t="shared" si="0"/>
        <v>49.5</v>
      </c>
    </row>
    <row r="10" spans="1:9" ht="26.25">
      <c r="A10" s="44">
        <v>3</v>
      </c>
      <c r="B10" s="44" t="s">
        <v>245</v>
      </c>
      <c r="C10" s="51" t="s">
        <v>12</v>
      </c>
      <c r="D10" s="54" t="s">
        <v>221</v>
      </c>
      <c r="E10" s="6" t="s">
        <v>13</v>
      </c>
      <c r="F10" s="6" t="s">
        <v>9</v>
      </c>
      <c r="G10" s="61">
        <v>300</v>
      </c>
      <c r="H10" s="48">
        <v>1.59</v>
      </c>
      <c r="I10" s="49">
        <f t="shared" si="0"/>
        <v>477</v>
      </c>
    </row>
    <row r="11" spans="1:9" ht="52.5">
      <c r="A11" s="44">
        <v>4</v>
      </c>
      <c r="B11" s="44" t="s">
        <v>246</v>
      </c>
      <c r="C11" s="51" t="s">
        <v>14</v>
      </c>
      <c r="D11" s="54" t="s">
        <v>222</v>
      </c>
      <c r="E11" s="6" t="s">
        <v>15</v>
      </c>
      <c r="F11" s="6" t="s">
        <v>9</v>
      </c>
      <c r="G11" s="61">
        <v>60</v>
      </c>
      <c r="H11" s="48">
        <v>8.58</v>
      </c>
      <c r="I11" s="49">
        <f t="shared" si="0"/>
        <v>514.8</v>
      </c>
    </row>
    <row r="12" spans="1:9" ht="39">
      <c r="A12" s="44">
        <v>5</v>
      </c>
      <c r="B12" s="44" t="s">
        <v>247</v>
      </c>
      <c r="C12" s="51" t="s">
        <v>16</v>
      </c>
      <c r="D12" s="54" t="s">
        <v>189</v>
      </c>
      <c r="E12" s="6" t="s">
        <v>17</v>
      </c>
      <c r="F12" s="6" t="s">
        <v>9</v>
      </c>
      <c r="G12" s="61">
        <v>2800</v>
      </c>
      <c r="H12" s="48">
        <v>0.2</v>
      </c>
      <c r="I12" s="49">
        <f t="shared" si="0"/>
        <v>560</v>
      </c>
    </row>
    <row r="13" spans="1:9" ht="52.5">
      <c r="A13" s="44">
        <v>6</v>
      </c>
      <c r="B13" s="44" t="s">
        <v>248</v>
      </c>
      <c r="C13" s="51" t="s">
        <v>18</v>
      </c>
      <c r="D13" s="54" t="s">
        <v>189</v>
      </c>
      <c r="E13" s="6" t="s">
        <v>19</v>
      </c>
      <c r="F13" s="6" t="s">
        <v>9</v>
      </c>
      <c r="G13" s="61">
        <v>800</v>
      </c>
      <c r="H13" s="48">
        <v>0.45</v>
      </c>
      <c r="I13" s="49">
        <f t="shared" si="0"/>
        <v>360</v>
      </c>
    </row>
    <row r="14" spans="1:9" ht="52.5">
      <c r="A14" s="44">
        <v>7</v>
      </c>
      <c r="B14" s="44" t="s">
        <v>249</v>
      </c>
      <c r="C14" s="52" t="s">
        <v>20</v>
      </c>
      <c r="D14" s="55" t="s">
        <v>189</v>
      </c>
      <c r="E14" s="9" t="s">
        <v>21</v>
      </c>
      <c r="F14" s="9" t="s">
        <v>9</v>
      </c>
      <c r="G14" s="61">
        <v>550</v>
      </c>
      <c r="H14" s="48">
        <v>0.35</v>
      </c>
      <c r="I14" s="49">
        <f t="shared" si="0"/>
        <v>192.5</v>
      </c>
    </row>
    <row r="15" spans="1:9" ht="30.75" customHeight="1">
      <c r="A15" s="44">
        <v>8</v>
      </c>
      <c r="B15" s="44" t="s">
        <v>250</v>
      </c>
      <c r="C15" s="51" t="s">
        <v>22</v>
      </c>
      <c r="D15" s="54" t="s">
        <v>189</v>
      </c>
      <c r="E15" s="6" t="s">
        <v>23</v>
      </c>
      <c r="F15" s="6" t="s">
        <v>9</v>
      </c>
      <c r="G15" s="61">
        <v>40</v>
      </c>
      <c r="H15" s="48">
        <v>0.87</v>
      </c>
      <c r="I15" s="49">
        <f t="shared" si="0"/>
        <v>34.8</v>
      </c>
    </row>
    <row r="16" spans="1:9" ht="31.5" customHeight="1">
      <c r="A16" s="44">
        <v>9</v>
      </c>
      <c r="B16" s="44" t="s">
        <v>251</v>
      </c>
      <c r="C16" s="51" t="s">
        <v>24</v>
      </c>
      <c r="D16" s="54" t="s">
        <v>190</v>
      </c>
      <c r="E16" s="6" t="s">
        <v>25</v>
      </c>
      <c r="F16" s="6" t="s">
        <v>26</v>
      </c>
      <c r="G16" s="61">
        <v>100</v>
      </c>
      <c r="H16" s="48">
        <v>4.73</v>
      </c>
      <c r="I16" s="49">
        <f t="shared" si="0"/>
        <v>473.00000000000006</v>
      </c>
    </row>
    <row r="17" spans="1:9" ht="52.5">
      <c r="A17" s="44">
        <v>10</v>
      </c>
      <c r="B17" s="44" t="s">
        <v>252</v>
      </c>
      <c r="C17" s="51" t="s">
        <v>155</v>
      </c>
      <c r="D17" s="54" t="s">
        <v>191</v>
      </c>
      <c r="E17" s="6" t="s">
        <v>27</v>
      </c>
      <c r="F17" s="6" t="s">
        <v>9</v>
      </c>
      <c r="G17" s="61">
        <v>20</v>
      </c>
      <c r="H17" s="48">
        <v>2.32</v>
      </c>
      <c r="I17" s="49">
        <f t="shared" si="0"/>
        <v>46.4</v>
      </c>
    </row>
    <row r="18" spans="1:9" ht="52.5">
      <c r="A18" s="44">
        <v>11</v>
      </c>
      <c r="B18" s="44" t="s">
        <v>253</v>
      </c>
      <c r="C18" s="51" t="s">
        <v>28</v>
      </c>
      <c r="D18" s="54" t="s">
        <v>223</v>
      </c>
      <c r="E18" s="6" t="s">
        <v>29</v>
      </c>
      <c r="F18" s="6" t="s">
        <v>9</v>
      </c>
      <c r="G18" s="61">
        <v>10</v>
      </c>
      <c r="H18" s="48">
        <v>14.37</v>
      </c>
      <c r="I18" s="49">
        <f t="shared" si="0"/>
        <v>143.7</v>
      </c>
    </row>
    <row r="19" spans="1:9" ht="39">
      <c r="A19" s="44">
        <v>12</v>
      </c>
      <c r="B19" s="44" t="s">
        <v>254</v>
      </c>
      <c r="C19" s="51" t="s">
        <v>30</v>
      </c>
      <c r="D19" s="54" t="s">
        <v>192</v>
      </c>
      <c r="E19" s="6" t="s">
        <v>31</v>
      </c>
      <c r="F19" s="6" t="s">
        <v>32</v>
      </c>
      <c r="G19" s="61">
        <v>15</v>
      </c>
      <c r="H19" s="48">
        <v>13.48</v>
      </c>
      <c r="I19" s="49">
        <f t="shared" si="0"/>
        <v>202.20000000000002</v>
      </c>
    </row>
    <row r="20" spans="1:9" ht="52.5">
      <c r="A20" s="44">
        <v>13</v>
      </c>
      <c r="B20" s="44" t="s">
        <v>255</v>
      </c>
      <c r="C20" s="51" t="s">
        <v>33</v>
      </c>
      <c r="D20" s="54" t="s">
        <v>220</v>
      </c>
      <c r="E20" s="6" t="s">
        <v>34</v>
      </c>
      <c r="F20" s="6" t="s">
        <v>9</v>
      </c>
      <c r="G20" s="61">
        <v>15</v>
      </c>
      <c r="H20" s="48">
        <v>2.89</v>
      </c>
      <c r="I20" s="49">
        <f t="shared" si="0"/>
        <v>43.35</v>
      </c>
    </row>
    <row r="21" spans="1:9" ht="52.5">
      <c r="A21" s="44">
        <v>14</v>
      </c>
      <c r="B21" s="44" t="s">
        <v>256</v>
      </c>
      <c r="C21" s="51" t="s">
        <v>35</v>
      </c>
      <c r="D21" s="54" t="s">
        <v>193</v>
      </c>
      <c r="E21" s="6" t="s">
        <v>36</v>
      </c>
      <c r="F21" s="6" t="s">
        <v>32</v>
      </c>
      <c r="G21" s="61">
        <v>20</v>
      </c>
      <c r="H21" s="48">
        <v>2.11</v>
      </c>
      <c r="I21" s="49">
        <f t="shared" si="0"/>
        <v>42.199999999999996</v>
      </c>
    </row>
    <row r="22" spans="1:9" ht="52.5">
      <c r="A22" s="44">
        <v>15</v>
      </c>
      <c r="B22" s="44" t="s">
        <v>257</v>
      </c>
      <c r="C22" s="51" t="s">
        <v>37</v>
      </c>
      <c r="D22" s="54" t="s">
        <v>194</v>
      </c>
      <c r="E22" s="6" t="s">
        <v>38</v>
      </c>
      <c r="F22" s="6" t="s">
        <v>9</v>
      </c>
      <c r="G22" s="61">
        <v>60</v>
      </c>
      <c r="H22" s="48">
        <v>0.43</v>
      </c>
      <c r="I22" s="49">
        <f t="shared" si="0"/>
        <v>25.8</v>
      </c>
    </row>
    <row r="23" spans="1:9" ht="36.75" customHeight="1">
      <c r="A23" s="44">
        <v>16</v>
      </c>
      <c r="B23" s="44" t="s">
        <v>258</v>
      </c>
      <c r="C23" s="51" t="s">
        <v>39</v>
      </c>
      <c r="D23" s="54" t="s">
        <v>195</v>
      </c>
      <c r="E23" s="6" t="s">
        <v>40</v>
      </c>
      <c r="F23" s="6" t="s">
        <v>41</v>
      </c>
      <c r="G23" s="61">
        <v>70</v>
      </c>
      <c r="H23" s="48">
        <v>10.11</v>
      </c>
      <c r="I23" s="49">
        <f t="shared" si="0"/>
        <v>707.6999999999999</v>
      </c>
    </row>
    <row r="24" spans="1:9" ht="39">
      <c r="A24" s="44">
        <v>17</v>
      </c>
      <c r="B24" s="44" t="s">
        <v>259</v>
      </c>
      <c r="C24" s="51" t="s">
        <v>42</v>
      </c>
      <c r="D24" s="54" t="s">
        <v>195</v>
      </c>
      <c r="E24" s="6" t="s">
        <v>43</v>
      </c>
      <c r="F24" s="6" t="s">
        <v>9</v>
      </c>
      <c r="G24" s="61">
        <v>150</v>
      </c>
      <c r="H24" s="48">
        <v>0.17</v>
      </c>
      <c r="I24" s="49">
        <f t="shared" si="0"/>
        <v>25.500000000000004</v>
      </c>
    </row>
    <row r="25" spans="1:9" ht="27">
      <c r="A25" s="44">
        <v>18</v>
      </c>
      <c r="B25" s="44" t="s">
        <v>260</v>
      </c>
      <c r="C25" s="52" t="s">
        <v>176</v>
      </c>
      <c r="D25" s="55" t="s">
        <v>196</v>
      </c>
      <c r="E25" s="9" t="s">
        <v>44</v>
      </c>
      <c r="F25" s="9" t="s">
        <v>9</v>
      </c>
      <c r="G25" s="61">
        <v>60</v>
      </c>
      <c r="H25" s="48">
        <v>1.36</v>
      </c>
      <c r="I25" s="49">
        <f t="shared" si="0"/>
        <v>81.60000000000001</v>
      </c>
    </row>
    <row r="26" spans="1:9" ht="39">
      <c r="A26" s="44">
        <v>19</v>
      </c>
      <c r="B26" s="44" t="s">
        <v>261</v>
      </c>
      <c r="C26" s="52" t="s">
        <v>176</v>
      </c>
      <c r="D26" s="55" t="s">
        <v>196</v>
      </c>
      <c r="E26" s="9" t="s">
        <v>45</v>
      </c>
      <c r="F26" s="9" t="s">
        <v>9</v>
      </c>
      <c r="G26" s="61">
        <v>25</v>
      </c>
      <c r="H26" s="48">
        <v>1.85</v>
      </c>
      <c r="I26" s="49">
        <f t="shared" si="0"/>
        <v>46.25</v>
      </c>
    </row>
    <row r="27" spans="1:9" ht="41.25">
      <c r="A27" s="44">
        <v>20</v>
      </c>
      <c r="B27" s="44" t="s">
        <v>262</v>
      </c>
      <c r="C27" s="52" t="s">
        <v>177</v>
      </c>
      <c r="D27" s="55" t="s">
        <v>197</v>
      </c>
      <c r="E27" s="9" t="s">
        <v>46</v>
      </c>
      <c r="F27" s="9" t="s">
        <v>9</v>
      </c>
      <c r="G27" s="61">
        <v>10</v>
      </c>
      <c r="H27" s="48">
        <v>24.46</v>
      </c>
      <c r="I27" s="49">
        <f t="shared" si="0"/>
        <v>244.60000000000002</v>
      </c>
    </row>
    <row r="28" spans="1:9" ht="41.25">
      <c r="A28" s="44">
        <v>21</v>
      </c>
      <c r="B28" s="44" t="s">
        <v>263</v>
      </c>
      <c r="C28" s="52" t="s">
        <v>178</v>
      </c>
      <c r="D28" s="55" t="s">
        <v>197</v>
      </c>
      <c r="E28" s="9" t="s">
        <v>46</v>
      </c>
      <c r="F28" s="9" t="s">
        <v>9</v>
      </c>
      <c r="G28" s="61">
        <v>27</v>
      </c>
      <c r="H28" s="48">
        <v>7.71</v>
      </c>
      <c r="I28" s="49">
        <f t="shared" si="0"/>
        <v>208.17</v>
      </c>
    </row>
    <row r="29" spans="1:9" ht="41.25">
      <c r="A29" s="44">
        <v>22</v>
      </c>
      <c r="B29" s="44" t="s">
        <v>264</v>
      </c>
      <c r="C29" s="52" t="s">
        <v>179</v>
      </c>
      <c r="D29" s="55" t="s">
        <v>198</v>
      </c>
      <c r="E29" s="9" t="s">
        <v>46</v>
      </c>
      <c r="F29" s="9" t="s">
        <v>9</v>
      </c>
      <c r="G29" s="61">
        <v>25</v>
      </c>
      <c r="H29" s="48">
        <v>6.35</v>
      </c>
      <c r="I29" s="49">
        <f t="shared" si="0"/>
        <v>158.75</v>
      </c>
    </row>
    <row r="30" spans="1:9" ht="41.25">
      <c r="A30" s="44">
        <v>23</v>
      </c>
      <c r="B30" s="44" t="s">
        <v>265</v>
      </c>
      <c r="C30" s="52" t="s">
        <v>180</v>
      </c>
      <c r="D30" s="55" t="s">
        <v>199</v>
      </c>
      <c r="E30" s="9" t="s">
        <v>47</v>
      </c>
      <c r="F30" s="9" t="s">
        <v>156</v>
      </c>
      <c r="G30" s="61">
        <v>5</v>
      </c>
      <c r="H30" s="48">
        <v>14.78</v>
      </c>
      <c r="I30" s="49">
        <f t="shared" si="0"/>
        <v>73.89999999999999</v>
      </c>
    </row>
    <row r="31" spans="1:9" ht="27">
      <c r="A31" s="44">
        <v>24</v>
      </c>
      <c r="B31" s="44" t="s">
        <v>266</v>
      </c>
      <c r="C31" s="52" t="s">
        <v>181</v>
      </c>
      <c r="D31" s="55" t="s">
        <v>199</v>
      </c>
      <c r="E31" s="9" t="s">
        <v>48</v>
      </c>
      <c r="F31" s="9" t="s">
        <v>9</v>
      </c>
      <c r="G31" s="61">
        <v>55</v>
      </c>
      <c r="H31" s="48">
        <v>3.85</v>
      </c>
      <c r="I31" s="49">
        <f t="shared" si="0"/>
        <v>211.75</v>
      </c>
    </row>
    <row r="32" spans="1:9" ht="52.5">
      <c r="A32" s="44">
        <v>25</v>
      </c>
      <c r="B32" s="44" t="s">
        <v>267</v>
      </c>
      <c r="C32" s="52" t="s">
        <v>182</v>
      </c>
      <c r="D32" s="55" t="s">
        <v>196</v>
      </c>
      <c r="E32" s="9" t="s">
        <v>49</v>
      </c>
      <c r="F32" s="9" t="s">
        <v>9</v>
      </c>
      <c r="G32" s="61">
        <v>85</v>
      </c>
      <c r="H32" s="48">
        <v>3.64</v>
      </c>
      <c r="I32" s="49">
        <f t="shared" si="0"/>
        <v>309.40000000000003</v>
      </c>
    </row>
    <row r="33" spans="1:9" ht="27">
      <c r="A33" s="44">
        <v>26</v>
      </c>
      <c r="B33" s="44" t="s">
        <v>268</v>
      </c>
      <c r="C33" s="52" t="s">
        <v>183</v>
      </c>
      <c r="D33" s="55" t="s">
        <v>199</v>
      </c>
      <c r="E33" s="9" t="s">
        <v>50</v>
      </c>
      <c r="F33" s="9" t="s">
        <v>9</v>
      </c>
      <c r="G33" s="61">
        <v>12</v>
      </c>
      <c r="H33" s="48">
        <v>12.24</v>
      </c>
      <c r="I33" s="49">
        <f t="shared" si="0"/>
        <v>146.88</v>
      </c>
    </row>
    <row r="34" spans="1:9" ht="52.5">
      <c r="A34" s="44">
        <v>27</v>
      </c>
      <c r="B34" s="44" t="s">
        <v>269</v>
      </c>
      <c r="C34" s="51" t="s">
        <v>51</v>
      </c>
      <c r="D34" s="54" t="s">
        <v>224</v>
      </c>
      <c r="E34" s="6" t="s">
        <v>52</v>
      </c>
      <c r="F34" s="6" t="s">
        <v>9</v>
      </c>
      <c r="G34" s="61">
        <v>10</v>
      </c>
      <c r="H34" s="48">
        <v>13.91</v>
      </c>
      <c r="I34" s="49">
        <f t="shared" si="0"/>
        <v>139.1</v>
      </c>
    </row>
    <row r="35" spans="1:9" ht="52.5">
      <c r="A35" s="44">
        <v>28</v>
      </c>
      <c r="B35" s="44" t="s">
        <v>270</v>
      </c>
      <c r="C35" s="52" t="s">
        <v>53</v>
      </c>
      <c r="D35" s="55" t="s">
        <v>225</v>
      </c>
      <c r="E35" s="9" t="s">
        <v>157</v>
      </c>
      <c r="F35" s="9" t="s">
        <v>9</v>
      </c>
      <c r="G35" s="61">
        <v>35</v>
      </c>
      <c r="H35" s="48">
        <v>1.03</v>
      </c>
      <c r="I35" s="49">
        <f t="shared" si="0"/>
        <v>36.050000000000004</v>
      </c>
    </row>
    <row r="36" spans="1:9" ht="27">
      <c r="A36" s="44">
        <v>29</v>
      </c>
      <c r="B36" s="44" t="s">
        <v>271</v>
      </c>
      <c r="C36" s="51" t="s">
        <v>54</v>
      </c>
      <c r="D36" s="56" t="s">
        <v>200</v>
      </c>
      <c r="E36" s="6" t="s">
        <v>55</v>
      </c>
      <c r="F36" s="6" t="s">
        <v>9</v>
      </c>
      <c r="G36" s="62">
        <v>22000</v>
      </c>
      <c r="H36" s="48">
        <v>0.02</v>
      </c>
      <c r="I36" s="50">
        <f t="shared" si="0"/>
        <v>440</v>
      </c>
    </row>
    <row r="37" spans="1:9" ht="27">
      <c r="A37" s="44">
        <v>30</v>
      </c>
      <c r="B37" s="44" t="s">
        <v>272</v>
      </c>
      <c r="C37" s="51" t="s">
        <v>56</v>
      </c>
      <c r="D37" s="56" t="s">
        <v>200</v>
      </c>
      <c r="E37" s="6" t="s">
        <v>57</v>
      </c>
      <c r="F37" s="6" t="s">
        <v>9</v>
      </c>
      <c r="G37" s="62">
        <v>15000</v>
      </c>
      <c r="H37" s="48">
        <v>0.05</v>
      </c>
      <c r="I37" s="50">
        <f t="shared" si="0"/>
        <v>750</v>
      </c>
    </row>
    <row r="38" spans="1:9" ht="27">
      <c r="A38" s="44">
        <v>31</v>
      </c>
      <c r="B38" s="44" t="s">
        <v>273</v>
      </c>
      <c r="C38" s="51" t="s">
        <v>58</v>
      </c>
      <c r="D38" s="56" t="s">
        <v>200</v>
      </c>
      <c r="E38" s="6" t="s">
        <v>59</v>
      </c>
      <c r="F38" s="6" t="s">
        <v>9</v>
      </c>
      <c r="G38" s="62">
        <v>5000</v>
      </c>
      <c r="H38" s="48">
        <v>0.1</v>
      </c>
      <c r="I38" s="50">
        <f t="shared" si="0"/>
        <v>500</v>
      </c>
    </row>
    <row r="39" spans="1:9" ht="27">
      <c r="A39" s="45">
        <v>32</v>
      </c>
      <c r="B39" s="44" t="s">
        <v>274</v>
      </c>
      <c r="C39" s="53" t="s">
        <v>60</v>
      </c>
      <c r="D39" s="56" t="s">
        <v>200</v>
      </c>
      <c r="E39" s="13" t="s">
        <v>61</v>
      </c>
      <c r="F39" s="13" t="s">
        <v>9</v>
      </c>
      <c r="G39" s="62">
        <v>30000</v>
      </c>
      <c r="H39" s="48">
        <v>0.03</v>
      </c>
      <c r="I39" s="50">
        <f t="shared" si="0"/>
        <v>900</v>
      </c>
    </row>
    <row r="40" spans="1:9" ht="27">
      <c r="A40" s="44">
        <v>33</v>
      </c>
      <c r="B40" s="44" t="s">
        <v>275</v>
      </c>
      <c r="C40" s="51" t="s">
        <v>62</v>
      </c>
      <c r="D40" s="54" t="s">
        <v>200</v>
      </c>
      <c r="E40" s="6" t="s">
        <v>63</v>
      </c>
      <c r="F40" s="6" t="s">
        <v>9</v>
      </c>
      <c r="G40" s="61">
        <v>50</v>
      </c>
      <c r="H40" s="48">
        <v>0.2</v>
      </c>
      <c r="I40" s="49">
        <f aca="true" t="shared" si="1" ref="I40:I71">G40*H40</f>
        <v>10</v>
      </c>
    </row>
    <row r="41" spans="1:9" ht="27">
      <c r="A41" s="44">
        <v>34</v>
      </c>
      <c r="B41" s="44" t="s">
        <v>276</v>
      </c>
      <c r="C41" s="51" t="s">
        <v>62</v>
      </c>
      <c r="D41" s="54" t="s">
        <v>200</v>
      </c>
      <c r="E41" s="6" t="s">
        <v>64</v>
      </c>
      <c r="F41" s="6" t="s">
        <v>9</v>
      </c>
      <c r="G41" s="61">
        <v>30</v>
      </c>
      <c r="H41" s="48">
        <v>0.3</v>
      </c>
      <c r="I41" s="49">
        <f t="shared" si="1"/>
        <v>9</v>
      </c>
    </row>
    <row r="42" spans="1:9" ht="27">
      <c r="A42" s="44">
        <v>35</v>
      </c>
      <c r="B42" s="44" t="s">
        <v>277</v>
      </c>
      <c r="C42" s="51" t="s">
        <v>62</v>
      </c>
      <c r="D42" s="54" t="s">
        <v>200</v>
      </c>
      <c r="E42" s="6" t="s">
        <v>65</v>
      </c>
      <c r="F42" s="6" t="s">
        <v>9</v>
      </c>
      <c r="G42" s="61">
        <v>20</v>
      </c>
      <c r="H42" s="48">
        <v>0.37</v>
      </c>
      <c r="I42" s="49">
        <f t="shared" si="1"/>
        <v>7.4</v>
      </c>
    </row>
    <row r="43" spans="1:9" ht="66">
      <c r="A43" s="44">
        <v>36</v>
      </c>
      <c r="B43" s="44" t="s">
        <v>278</v>
      </c>
      <c r="C43" s="51" t="s">
        <v>66</v>
      </c>
      <c r="D43" s="54" t="s">
        <v>226</v>
      </c>
      <c r="E43" s="6" t="s">
        <v>67</v>
      </c>
      <c r="F43" s="6" t="s">
        <v>9</v>
      </c>
      <c r="G43" s="61">
        <v>10</v>
      </c>
      <c r="H43" s="48">
        <v>5.24</v>
      </c>
      <c r="I43" s="49">
        <f t="shared" si="1"/>
        <v>52.400000000000006</v>
      </c>
    </row>
    <row r="44" spans="1:9" ht="26.25">
      <c r="A44" s="44">
        <v>37</v>
      </c>
      <c r="B44" s="44" t="s">
        <v>279</v>
      </c>
      <c r="C44" s="51" t="s">
        <v>68</v>
      </c>
      <c r="D44" s="54" t="s">
        <v>201</v>
      </c>
      <c r="E44" s="6" t="s">
        <v>69</v>
      </c>
      <c r="F44" s="6" t="s">
        <v>9</v>
      </c>
      <c r="G44" s="61">
        <v>50</v>
      </c>
      <c r="H44" s="48">
        <v>1</v>
      </c>
      <c r="I44" s="49">
        <f t="shared" si="1"/>
        <v>50</v>
      </c>
    </row>
    <row r="45" spans="1:9" ht="39">
      <c r="A45" s="44">
        <v>38</v>
      </c>
      <c r="B45" s="44" t="s">
        <v>280</v>
      </c>
      <c r="C45" s="51" t="s">
        <v>70</v>
      </c>
      <c r="D45" s="54" t="s">
        <v>194</v>
      </c>
      <c r="E45" s="6" t="s">
        <v>158</v>
      </c>
      <c r="F45" s="6" t="s">
        <v>9</v>
      </c>
      <c r="G45" s="61">
        <v>100</v>
      </c>
      <c r="H45" s="48">
        <v>0.28</v>
      </c>
      <c r="I45" s="49">
        <f t="shared" si="1"/>
        <v>28.000000000000004</v>
      </c>
    </row>
    <row r="46" spans="1:9" ht="39">
      <c r="A46" s="44">
        <v>39</v>
      </c>
      <c r="B46" s="44" t="s">
        <v>281</v>
      </c>
      <c r="C46" s="51" t="s">
        <v>70</v>
      </c>
      <c r="D46" s="54" t="s">
        <v>194</v>
      </c>
      <c r="E46" s="6" t="s">
        <v>159</v>
      </c>
      <c r="F46" s="6" t="s">
        <v>9</v>
      </c>
      <c r="G46" s="61">
        <v>80</v>
      </c>
      <c r="H46" s="48">
        <v>0.42</v>
      </c>
      <c r="I46" s="49">
        <f t="shared" si="1"/>
        <v>33.6</v>
      </c>
    </row>
    <row r="47" spans="1:9" ht="39">
      <c r="A47" s="44">
        <v>40</v>
      </c>
      <c r="B47" s="44" t="s">
        <v>282</v>
      </c>
      <c r="C47" s="51" t="s">
        <v>70</v>
      </c>
      <c r="D47" s="54" t="s">
        <v>202</v>
      </c>
      <c r="E47" s="6" t="s">
        <v>160</v>
      </c>
      <c r="F47" s="6" t="s">
        <v>9</v>
      </c>
      <c r="G47" s="61">
        <v>60</v>
      </c>
      <c r="H47" s="48">
        <v>0.4</v>
      </c>
      <c r="I47" s="49">
        <f t="shared" si="1"/>
        <v>24</v>
      </c>
    </row>
    <row r="48" spans="1:9" ht="39">
      <c r="A48" s="44">
        <v>41</v>
      </c>
      <c r="B48" s="44" t="s">
        <v>283</v>
      </c>
      <c r="C48" s="51" t="s">
        <v>70</v>
      </c>
      <c r="D48" s="54" t="s">
        <v>194</v>
      </c>
      <c r="E48" s="6" t="s">
        <v>161</v>
      </c>
      <c r="F48" s="6" t="s">
        <v>9</v>
      </c>
      <c r="G48" s="61">
        <v>30</v>
      </c>
      <c r="H48" s="48">
        <v>0.83</v>
      </c>
      <c r="I48" s="49">
        <f t="shared" si="1"/>
        <v>24.9</v>
      </c>
    </row>
    <row r="49" spans="1:9" ht="39">
      <c r="A49" s="44">
        <v>42</v>
      </c>
      <c r="B49" s="44" t="s">
        <v>284</v>
      </c>
      <c r="C49" s="51" t="s">
        <v>71</v>
      </c>
      <c r="D49" s="57" t="s">
        <v>227</v>
      </c>
      <c r="E49" s="6" t="s">
        <v>72</v>
      </c>
      <c r="F49" s="6" t="s">
        <v>241</v>
      </c>
      <c r="G49" s="63">
        <v>350</v>
      </c>
      <c r="H49" s="48">
        <v>5.25</v>
      </c>
      <c r="I49" s="49">
        <f t="shared" si="1"/>
        <v>1837.5</v>
      </c>
    </row>
    <row r="50" spans="1:9" ht="39">
      <c r="A50" s="44">
        <v>43</v>
      </c>
      <c r="B50" s="44" t="s">
        <v>285</v>
      </c>
      <c r="C50" s="51" t="s">
        <v>73</v>
      </c>
      <c r="D50" s="57" t="s">
        <v>228</v>
      </c>
      <c r="E50" s="6" t="s">
        <v>74</v>
      </c>
      <c r="F50" s="6" t="s">
        <v>241</v>
      </c>
      <c r="G50" s="63">
        <v>25</v>
      </c>
      <c r="H50" s="48">
        <v>4.08</v>
      </c>
      <c r="I50" s="49">
        <f t="shared" si="1"/>
        <v>102</v>
      </c>
    </row>
    <row r="51" spans="1:9" ht="39">
      <c r="A51" s="44">
        <v>44</v>
      </c>
      <c r="B51" s="44" t="s">
        <v>286</v>
      </c>
      <c r="C51" s="51" t="s">
        <v>75</v>
      </c>
      <c r="D51" s="57" t="s">
        <v>195</v>
      </c>
      <c r="E51" s="6" t="s">
        <v>76</v>
      </c>
      <c r="F51" s="6" t="s">
        <v>242</v>
      </c>
      <c r="G51" s="63">
        <v>20</v>
      </c>
      <c r="H51" s="48">
        <v>0.63</v>
      </c>
      <c r="I51" s="49">
        <f t="shared" si="1"/>
        <v>12.6</v>
      </c>
    </row>
    <row r="52" spans="1:9" ht="39">
      <c r="A52" s="44">
        <v>45</v>
      </c>
      <c r="B52" s="44" t="s">
        <v>287</v>
      </c>
      <c r="C52" s="51" t="s">
        <v>75</v>
      </c>
      <c r="D52" s="57" t="s">
        <v>195</v>
      </c>
      <c r="E52" s="6" t="s">
        <v>77</v>
      </c>
      <c r="F52" s="6" t="s">
        <v>242</v>
      </c>
      <c r="G52" s="63">
        <v>20</v>
      </c>
      <c r="H52" s="48">
        <v>1.36</v>
      </c>
      <c r="I52" s="49">
        <f t="shared" si="1"/>
        <v>27.200000000000003</v>
      </c>
    </row>
    <row r="53" spans="1:9" ht="15">
      <c r="A53" s="44">
        <v>46</v>
      </c>
      <c r="B53" s="44" t="s">
        <v>288</v>
      </c>
      <c r="C53" s="51" t="s">
        <v>78</v>
      </c>
      <c r="D53" s="54" t="s">
        <v>194</v>
      </c>
      <c r="E53" s="6" t="s">
        <v>79</v>
      </c>
      <c r="F53" s="6" t="s">
        <v>9</v>
      </c>
      <c r="G53" s="61">
        <v>30</v>
      </c>
      <c r="H53" s="48">
        <v>0.52</v>
      </c>
      <c r="I53" s="49">
        <f t="shared" si="1"/>
        <v>15.600000000000001</v>
      </c>
    </row>
    <row r="54" spans="1:9" ht="27">
      <c r="A54" s="44">
        <v>47</v>
      </c>
      <c r="B54" s="44" t="s">
        <v>289</v>
      </c>
      <c r="C54" s="51" t="s">
        <v>80</v>
      </c>
      <c r="D54" s="54" t="s">
        <v>189</v>
      </c>
      <c r="E54" s="6" t="s">
        <v>81</v>
      </c>
      <c r="F54" s="6" t="s">
        <v>32</v>
      </c>
      <c r="G54" s="61">
        <v>20</v>
      </c>
      <c r="H54" s="48">
        <v>2.18</v>
      </c>
      <c r="I54" s="49">
        <f t="shared" si="1"/>
        <v>43.6</v>
      </c>
    </row>
    <row r="55" spans="1:9" ht="78.75">
      <c r="A55" s="44">
        <v>48</v>
      </c>
      <c r="B55" s="44" t="s">
        <v>290</v>
      </c>
      <c r="C55" s="51" t="s">
        <v>82</v>
      </c>
      <c r="D55" s="54" t="s">
        <v>229</v>
      </c>
      <c r="E55" s="6" t="s">
        <v>83</v>
      </c>
      <c r="F55" s="6" t="s">
        <v>32</v>
      </c>
      <c r="G55" s="61">
        <v>10</v>
      </c>
      <c r="H55" s="48">
        <v>10.17</v>
      </c>
      <c r="I55" s="49">
        <f t="shared" si="1"/>
        <v>101.7</v>
      </c>
    </row>
    <row r="56" spans="1:9" ht="39">
      <c r="A56" s="44">
        <v>49</v>
      </c>
      <c r="B56" s="44" t="s">
        <v>291</v>
      </c>
      <c r="C56" s="51" t="s">
        <v>84</v>
      </c>
      <c r="D56" s="54" t="s">
        <v>203</v>
      </c>
      <c r="E56" s="6" t="s">
        <v>85</v>
      </c>
      <c r="F56" s="6" t="s">
        <v>9</v>
      </c>
      <c r="G56" s="61">
        <v>708</v>
      </c>
      <c r="H56" s="48">
        <v>2.99</v>
      </c>
      <c r="I56" s="49">
        <f t="shared" si="1"/>
        <v>2116.92</v>
      </c>
    </row>
    <row r="57" spans="1:9" ht="39">
      <c r="A57" s="44">
        <v>50</v>
      </c>
      <c r="B57" s="44" t="s">
        <v>292</v>
      </c>
      <c r="C57" s="51" t="s">
        <v>86</v>
      </c>
      <c r="D57" s="54" t="s">
        <v>195</v>
      </c>
      <c r="E57" s="6" t="s">
        <v>87</v>
      </c>
      <c r="F57" s="6" t="s">
        <v>9</v>
      </c>
      <c r="G57" s="61">
        <v>20</v>
      </c>
      <c r="H57" s="48">
        <v>1.98</v>
      </c>
      <c r="I57" s="49">
        <f t="shared" si="1"/>
        <v>39.6</v>
      </c>
    </row>
    <row r="58" spans="1:9" ht="39">
      <c r="A58" s="44">
        <v>51</v>
      </c>
      <c r="B58" s="44" t="s">
        <v>293</v>
      </c>
      <c r="C58" s="51" t="s">
        <v>88</v>
      </c>
      <c r="D58" s="54" t="s">
        <v>204</v>
      </c>
      <c r="E58" s="6" t="s">
        <v>89</v>
      </c>
      <c r="F58" s="6" t="s">
        <v>9</v>
      </c>
      <c r="G58" s="61">
        <v>15</v>
      </c>
      <c r="H58" s="48">
        <v>2.45</v>
      </c>
      <c r="I58" s="49">
        <f t="shared" si="1"/>
        <v>36.75</v>
      </c>
    </row>
    <row r="59" spans="1:9" ht="27">
      <c r="A59" s="44">
        <v>52</v>
      </c>
      <c r="B59" s="44" t="s">
        <v>294</v>
      </c>
      <c r="C59" s="51" t="s">
        <v>90</v>
      </c>
      <c r="D59" s="54" t="s">
        <v>205</v>
      </c>
      <c r="E59" s="6" t="s">
        <v>91</v>
      </c>
      <c r="F59" s="6" t="s">
        <v>9</v>
      </c>
      <c r="G59" s="61">
        <v>300</v>
      </c>
      <c r="H59" s="48">
        <v>4.46</v>
      </c>
      <c r="I59" s="49">
        <f t="shared" si="1"/>
        <v>1338</v>
      </c>
    </row>
    <row r="60" spans="1:9" ht="39">
      <c r="A60" s="44">
        <v>53</v>
      </c>
      <c r="B60" s="44" t="s">
        <v>295</v>
      </c>
      <c r="C60" s="51" t="s">
        <v>92</v>
      </c>
      <c r="D60" s="54" t="s">
        <v>206</v>
      </c>
      <c r="E60" s="6" t="s">
        <v>93</v>
      </c>
      <c r="F60" s="6" t="s">
        <v>9</v>
      </c>
      <c r="G60" s="61">
        <v>50</v>
      </c>
      <c r="H60" s="48">
        <v>0.38</v>
      </c>
      <c r="I60" s="49">
        <f t="shared" si="1"/>
        <v>19</v>
      </c>
    </row>
    <row r="61" spans="1:9" ht="27">
      <c r="A61" s="44">
        <v>54</v>
      </c>
      <c r="B61" s="44" t="s">
        <v>296</v>
      </c>
      <c r="C61" s="51" t="s">
        <v>94</v>
      </c>
      <c r="D61" s="54" t="s">
        <v>207</v>
      </c>
      <c r="E61" s="6" t="s">
        <v>95</v>
      </c>
      <c r="F61" s="6" t="s">
        <v>9</v>
      </c>
      <c r="G61" s="61">
        <v>200</v>
      </c>
      <c r="H61" s="48">
        <v>0.26</v>
      </c>
      <c r="I61" s="49">
        <f t="shared" si="1"/>
        <v>52</v>
      </c>
    </row>
    <row r="62" spans="1:9" ht="52.5">
      <c r="A62" s="44">
        <v>55</v>
      </c>
      <c r="B62" s="44" t="s">
        <v>297</v>
      </c>
      <c r="C62" s="51" t="s">
        <v>96</v>
      </c>
      <c r="D62" s="54" t="s">
        <v>230</v>
      </c>
      <c r="E62" s="6" t="s">
        <v>165</v>
      </c>
      <c r="F62" s="6" t="s">
        <v>9</v>
      </c>
      <c r="G62" s="61">
        <v>10</v>
      </c>
      <c r="H62" s="48">
        <v>7.64</v>
      </c>
      <c r="I62" s="49">
        <f t="shared" si="1"/>
        <v>76.39999999999999</v>
      </c>
    </row>
    <row r="63" spans="1:9" ht="39">
      <c r="A63" s="44">
        <v>56</v>
      </c>
      <c r="B63" s="44" t="s">
        <v>298</v>
      </c>
      <c r="C63" s="52" t="s">
        <v>97</v>
      </c>
      <c r="D63" s="55" t="s">
        <v>189</v>
      </c>
      <c r="E63" s="9" t="s">
        <v>98</v>
      </c>
      <c r="F63" s="9" t="s">
        <v>32</v>
      </c>
      <c r="G63" s="61">
        <v>25</v>
      </c>
      <c r="H63" s="48">
        <v>2.29</v>
      </c>
      <c r="I63" s="49">
        <f t="shared" si="1"/>
        <v>57.25</v>
      </c>
    </row>
    <row r="64" spans="1:9" ht="39">
      <c r="A64" s="44">
        <v>57</v>
      </c>
      <c r="B64" s="44" t="s">
        <v>299</v>
      </c>
      <c r="C64" s="51" t="s">
        <v>99</v>
      </c>
      <c r="D64" s="54" t="s">
        <v>189</v>
      </c>
      <c r="E64" s="6" t="s">
        <v>98</v>
      </c>
      <c r="F64" s="6" t="s">
        <v>32</v>
      </c>
      <c r="G64" s="61">
        <v>15</v>
      </c>
      <c r="H64" s="48">
        <v>7.17</v>
      </c>
      <c r="I64" s="49">
        <f t="shared" si="1"/>
        <v>107.55</v>
      </c>
    </row>
    <row r="65" spans="1:9" ht="31.5" customHeight="1">
      <c r="A65" s="44">
        <v>58</v>
      </c>
      <c r="B65" s="44" t="s">
        <v>300</v>
      </c>
      <c r="C65" s="51" t="s">
        <v>166</v>
      </c>
      <c r="D65" s="54" t="s">
        <v>209</v>
      </c>
      <c r="E65" s="6" t="s">
        <v>167</v>
      </c>
      <c r="F65" s="6" t="s">
        <v>9</v>
      </c>
      <c r="G65" s="61">
        <v>50</v>
      </c>
      <c r="H65" s="48">
        <v>0.54</v>
      </c>
      <c r="I65" s="49">
        <f t="shared" si="1"/>
        <v>27</v>
      </c>
    </row>
    <row r="66" spans="1:9" ht="24.75" customHeight="1">
      <c r="A66" s="44">
        <v>59</v>
      </c>
      <c r="B66" s="44" t="s">
        <v>301</v>
      </c>
      <c r="C66" s="51" t="s">
        <v>100</v>
      </c>
      <c r="D66" s="54" t="s">
        <v>209</v>
      </c>
      <c r="E66" s="6" t="s">
        <v>101</v>
      </c>
      <c r="F66" s="6" t="s">
        <v>9</v>
      </c>
      <c r="G66" s="61">
        <v>50</v>
      </c>
      <c r="H66" s="48">
        <v>0.55</v>
      </c>
      <c r="I66" s="49">
        <f t="shared" si="1"/>
        <v>27.500000000000004</v>
      </c>
    </row>
    <row r="67" spans="1:9" ht="26.25">
      <c r="A67" s="44">
        <v>60</v>
      </c>
      <c r="B67" s="44" t="s">
        <v>302</v>
      </c>
      <c r="C67" s="52" t="s">
        <v>102</v>
      </c>
      <c r="D67" s="55" t="s">
        <v>204</v>
      </c>
      <c r="E67" s="9" t="s">
        <v>103</v>
      </c>
      <c r="F67" s="9" t="s">
        <v>9</v>
      </c>
      <c r="G67" s="61">
        <v>6</v>
      </c>
      <c r="H67" s="48">
        <v>0.79</v>
      </c>
      <c r="I67" s="49">
        <f t="shared" si="1"/>
        <v>4.74</v>
      </c>
    </row>
    <row r="68" spans="1:9" ht="78.75">
      <c r="A68" s="44">
        <v>61</v>
      </c>
      <c r="B68" s="44" t="s">
        <v>303</v>
      </c>
      <c r="C68" s="51" t="s">
        <v>104</v>
      </c>
      <c r="D68" s="54" t="s">
        <v>210</v>
      </c>
      <c r="E68" s="6" t="s">
        <v>105</v>
      </c>
      <c r="F68" s="6" t="s">
        <v>9</v>
      </c>
      <c r="G68" s="61">
        <v>40</v>
      </c>
      <c r="H68" s="48">
        <v>3.8</v>
      </c>
      <c r="I68" s="49">
        <f t="shared" si="1"/>
        <v>152</v>
      </c>
    </row>
    <row r="69" spans="1:9" ht="92.25">
      <c r="A69" s="44">
        <v>62</v>
      </c>
      <c r="B69" s="44" t="s">
        <v>304</v>
      </c>
      <c r="C69" s="51" t="s">
        <v>106</v>
      </c>
      <c r="D69" s="54" t="s">
        <v>210</v>
      </c>
      <c r="E69" s="6" t="s">
        <v>107</v>
      </c>
      <c r="F69" s="6" t="s">
        <v>9</v>
      </c>
      <c r="G69" s="61">
        <v>100</v>
      </c>
      <c r="H69" s="48">
        <v>3.03</v>
      </c>
      <c r="I69" s="49">
        <f t="shared" si="1"/>
        <v>303</v>
      </c>
    </row>
    <row r="70" spans="1:9" ht="92.25">
      <c r="A70" s="44">
        <v>63</v>
      </c>
      <c r="B70" s="44" t="s">
        <v>305</v>
      </c>
      <c r="C70" s="51" t="s">
        <v>108</v>
      </c>
      <c r="D70" s="54" t="s">
        <v>210</v>
      </c>
      <c r="E70" s="6" t="s">
        <v>109</v>
      </c>
      <c r="F70" s="6" t="s">
        <v>9</v>
      </c>
      <c r="G70" s="61">
        <v>200</v>
      </c>
      <c r="H70" s="48">
        <v>3.03</v>
      </c>
      <c r="I70" s="49">
        <f t="shared" si="1"/>
        <v>606</v>
      </c>
    </row>
    <row r="71" spans="1:9" ht="66">
      <c r="A71" s="44">
        <v>64</v>
      </c>
      <c r="B71" s="44" t="s">
        <v>243</v>
      </c>
      <c r="C71" s="51" t="s">
        <v>110</v>
      </c>
      <c r="D71" s="54" t="s">
        <v>194</v>
      </c>
      <c r="E71" s="6" t="s">
        <v>111</v>
      </c>
      <c r="F71" s="6" t="s">
        <v>9</v>
      </c>
      <c r="G71" s="61">
        <v>20</v>
      </c>
      <c r="H71" s="48">
        <v>4.24</v>
      </c>
      <c r="I71" s="49">
        <f t="shared" si="1"/>
        <v>84.80000000000001</v>
      </c>
    </row>
    <row r="72" spans="1:9" ht="39">
      <c r="A72" s="44">
        <v>65</v>
      </c>
      <c r="B72" s="44" t="s">
        <v>306</v>
      </c>
      <c r="C72" s="51" t="s">
        <v>112</v>
      </c>
      <c r="D72" s="54" t="s">
        <v>211</v>
      </c>
      <c r="E72" s="6" t="s">
        <v>113</v>
      </c>
      <c r="F72" s="6" t="s">
        <v>32</v>
      </c>
      <c r="G72" s="61">
        <v>15</v>
      </c>
      <c r="H72" s="48">
        <v>0.4</v>
      </c>
      <c r="I72" s="49">
        <f aca="true" t="shared" si="2" ref="I72:I97">G72*H72</f>
        <v>6</v>
      </c>
    </row>
    <row r="73" spans="1:9" ht="39">
      <c r="A73" s="44">
        <v>66</v>
      </c>
      <c r="B73" s="44" t="s">
        <v>307</v>
      </c>
      <c r="C73" s="51" t="s">
        <v>112</v>
      </c>
      <c r="D73" s="54" t="s">
        <v>211</v>
      </c>
      <c r="E73" s="6" t="s">
        <v>114</v>
      </c>
      <c r="F73" s="6" t="s">
        <v>32</v>
      </c>
      <c r="G73" s="61">
        <v>90</v>
      </c>
      <c r="H73" s="48">
        <v>0.4</v>
      </c>
      <c r="I73" s="49">
        <f t="shared" si="2"/>
        <v>36</v>
      </c>
    </row>
    <row r="74" spans="1:9" ht="27">
      <c r="A74" s="44">
        <v>67</v>
      </c>
      <c r="B74" s="44" t="s">
        <v>309</v>
      </c>
      <c r="C74" s="51" t="s">
        <v>115</v>
      </c>
      <c r="D74" s="54" t="s">
        <v>195</v>
      </c>
      <c r="E74" s="6" t="s">
        <v>116</v>
      </c>
      <c r="F74" s="6" t="s">
        <v>32</v>
      </c>
      <c r="G74" s="61">
        <v>150</v>
      </c>
      <c r="H74" s="48">
        <v>0.38</v>
      </c>
      <c r="I74" s="49">
        <f t="shared" si="2"/>
        <v>57</v>
      </c>
    </row>
    <row r="75" spans="1:9" ht="15">
      <c r="A75" s="44">
        <v>68</v>
      </c>
      <c r="B75" s="44" t="s">
        <v>308</v>
      </c>
      <c r="C75" s="51" t="s">
        <v>117</v>
      </c>
      <c r="D75" s="54" t="s">
        <v>195</v>
      </c>
      <c r="E75" s="6" t="s">
        <v>118</v>
      </c>
      <c r="F75" s="6" t="s">
        <v>32</v>
      </c>
      <c r="G75" s="61">
        <v>80</v>
      </c>
      <c r="H75" s="48">
        <v>0.75</v>
      </c>
      <c r="I75" s="49">
        <f t="shared" si="2"/>
        <v>60</v>
      </c>
    </row>
    <row r="76" spans="1:9" ht="27">
      <c r="A76" s="44">
        <v>69</v>
      </c>
      <c r="B76" s="44" t="s">
        <v>310</v>
      </c>
      <c r="C76" s="51" t="s">
        <v>119</v>
      </c>
      <c r="D76" s="54" t="s">
        <v>195</v>
      </c>
      <c r="E76" s="6" t="s">
        <v>120</v>
      </c>
      <c r="F76" s="6" t="s">
        <v>32</v>
      </c>
      <c r="G76" s="61">
        <v>50</v>
      </c>
      <c r="H76" s="48">
        <v>0.58</v>
      </c>
      <c r="I76" s="49">
        <f t="shared" si="2"/>
        <v>28.999999999999996</v>
      </c>
    </row>
    <row r="77" spans="1:9" ht="52.5">
      <c r="A77" s="44">
        <v>70</v>
      </c>
      <c r="B77" s="44" t="s">
        <v>311</v>
      </c>
      <c r="C77" s="51" t="s">
        <v>121</v>
      </c>
      <c r="D77" s="54" t="s">
        <v>208</v>
      </c>
      <c r="E77" s="6" t="s">
        <v>122</v>
      </c>
      <c r="F77" s="6" t="s">
        <v>9</v>
      </c>
      <c r="G77" s="61">
        <v>15</v>
      </c>
      <c r="H77" s="48">
        <v>3.21</v>
      </c>
      <c r="I77" s="49">
        <f t="shared" si="2"/>
        <v>48.15</v>
      </c>
    </row>
    <row r="78" spans="1:9" ht="27">
      <c r="A78" s="44">
        <v>71</v>
      </c>
      <c r="B78" s="44" t="s">
        <v>312</v>
      </c>
      <c r="C78" s="52" t="s">
        <v>123</v>
      </c>
      <c r="D78" s="55" t="s">
        <v>195</v>
      </c>
      <c r="E78" s="9" t="s">
        <v>124</v>
      </c>
      <c r="F78" s="9" t="s">
        <v>9</v>
      </c>
      <c r="G78" s="61">
        <v>20</v>
      </c>
      <c r="H78" s="48">
        <v>0.13</v>
      </c>
      <c r="I78" s="49">
        <f t="shared" si="2"/>
        <v>2.6</v>
      </c>
    </row>
    <row r="79" spans="1:9" ht="27">
      <c r="A79" s="44">
        <v>72</v>
      </c>
      <c r="B79" s="44" t="s">
        <v>313</v>
      </c>
      <c r="C79" s="51" t="s">
        <v>123</v>
      </c>
      <c r="D79" s="54" t="s">
        <v>195</v>
      </c>
      <c r="E79" s="6" t="s">
        <v>125</v>
      </c>
      <c r="F79" s="6" t="s">
        <v>9</v>
      </c>
      <c r="G79" s="61">
        <v>150</v>
      </c>
      <c r="H79" s="48">
        <v>0.15</v>
      </c>
      <c r="I79" s="49">
        <f t="shared" si="2"/>
        <v>22.5</v>
      </c>
    </row>
    <row r="80" spans="1:9" ht="26.25">
      <c r="A80" s="44">
        <v>73</v>
      </c>
      <c r="B80" s="44" t="s">
        <v>314</v>
      </c>
      <c r="C80" s="51" t="s">
        <v>126</v>
      </c>
      <c r="D80" s="54" t="s">
        <v>212</v>
      </c>
      <c r="E80" s="6" t="s">
        <v>127</v>
      </c>
      <c r="F80" s="6" t="s">
        <v>9</v>
      </c>
      <c r="G80" s="61">
        <v>300</v>
      </c>
      <c r="H80" s="48">
        <v>0.87</v>
      </c>
      <c r="I80" s="49">
        <f t="shared" si="2"/>
        <v>261</v>
      </c>
    </row>
    <row r="81" spans="1:9" ht="66">
      <c r="A81" s="44">
        <v>74</v>
      </c>
      <c r="B81" s="44" t="s">
        <v>315</v>
      </c>
      <c r="C81" s="51" t="s">
        <v>128</v>
      </c>
      <c r="D81" s="54" t="s">
        <v>231</v>
      </c>
      <c r="E81" s="6" t="s">
        <v>129</v>
      </c>
      <c r="F81" s="6" t="s">
        <v>9</v>
      </c>
      <c r="G81" s="61">
        <v>60</v>
      </c>
      <c r="H81" s="48">
        <v>3.05</v>
      </c>
      <c r="I81" s="49">
        <f t="shared" si="2"/>
        <v>183</v>
      </c>
    </row>
    <row r="82" spans="1:9" ht="27">
      <c r="A82" s="44">
        <v>75</v>
      </c>
      <c r="B82" s="44" t="s">
        <v>316</v>
      </c>
      <c r="C82" s="53" t="s">
        <v>130</v>
      </c>
      <c r="D82" s="54" t="s">
        <v>232</v>
      </c>
      <c r="E82" s="13" t="s">
        <v>131</v>
      </c>
      <c r="F82" s="13" t="s">
        <v>9</v>
      </c>
      <c r="G82" s="61">
        <v>4000</v>
      </c>
      <c r="H82" s="48">
        <v>0.35</v>
      </c>
      <c r="I82" s="49">
        <f t="shared" si="2"/>
        <v>1400</v>
      </c>
    </row>
    <row r="83" spans="1:9" ht="39">
      <c r="A83" s="44">
        <v>76</v>
      </c>
      <c r="B83" s="44" t="s">
        <v>317</v>
      </c>
      <c r="C83" s="53" t="s">
        <v>132</v>
      </c>
      <c r="D83" s="54" t="s">
        <v>210</v>
      </c>
      <c r="E83" s="13" t="s">
        <v>133</v>
      </c>
      <c r="F83" s="13" t="s">
        <v>9</v>
      </c>
      <c r="G83" s="61">
        <v>400</v>
      </c>
      <c r="H83" s="48">
        <v>0.71</v>
      </c>
      <c r="I83" s="49">
        <f t="shared" si="2"/>
        <v>284</v>
      </c>
    </row>
    <row r="84" spans="1:9" ht="39">
      <c r="A84" s="44">
        <v>77</v>
      </c>
      <c r="B84" s="44" t="s">
        <v>318</v>
      </c>
      <c r="C84" s="53" t="s">
        <v>134</v>
      </c>
      <c r="D84" s="54" t="s">
        <v>210</v>
      </c>
      <c r="E84" s="13" t="s">
        <v>135</v>
      </c>
      <c r="F84" s="13" t="s">
        <v>9</v>
      </c>
      <c r="G84" s="61">
        <v>5</v>
      </c>
      <c r="H84" s="48">
        <v>3.91</v>
      </c>
      <c r="I84" s="49">
        <f t="shared" si="2"/>
        <v>19.55</v>
      </c>
    </row>
    <row r="85" spans="1:9" ht="52.5">
      <c r="A85" s="44">
        <v>78</v>
      </c>
      <c r="B85" s="44" t="s">
        <v>319</v>
      </c>
      <c r="C85" s="53" t="s">
        <v>136</v>
      </c>
      <c r="D85" s="54" t="s">
        <v>233</v>
      </c>
      <c r="E85" s="13" t="s">
        <v>168</v>
      </c>
      <c r="F85" s="13" t="s">
        <v>9</v>
      </c>
      <c r="G85" s="61">
        <v>20</v>
      </c>
      <c r="H85" s="48">
        <v>1.7</v>
      </c>
      <c r="I85" s="49">
        <f t="shared" si="2"/>
        <v>34</v>
      </c>
    </row>
    <row r="86" spans="1:9" ht="26.25">
      <c r="A86" s="44">
        <v>79</v>
      </c>
      <c r="B86" s="44" t="s">
        <v>320</v>
      </c>
      <c r="C86" s="51" t="s">
        <v>137</v>
      </c>
      <c r="D86" s="54" t="s">
        <v>204</v>
      </c>
      <c r="E86" s="6" t="s">
        <v>169</v>
      </c>
      <c r="F86" s="6" t="s">
        <v>9</v>
      </c>
      <c r="G86" s="61">
        <v>50</v>
      </c>
      <c r="H86" s="48">
        <v>0.3</v>
      </c>
      <c r="I86" s="49">
        <f t="shared" si="2"/>
        <v>15</v>
      </c>
    </row>
    <row r="87" spans="1:9" ht="68.25" customHeight="1">
      <c r="A87" s="44">
        <v>80</v>
      </c>
      <c r="B87" s="44" t="s">
        <v>321</v>
      </c>
      <c r="C87" s="51" t="s">
        <v>138</v>
      </c>
      <c r="D87" s="54" t="s">
        <v>234</v>
      </c>
      <c r="E87" s="6" t="s">
        <v>139</v>
      </c>
      <c r="F87" s="6" t="s">
        <v>9</v>
      </c>
      <c r="G87" s="61">
        <v>40</v>
      </c>
      <c r="H87" s="48">
        <v>3.87</v>
      </c>
      <c r="I87" s="49">
        <f t="shared" si="2"/>
        <v>154.8</v>
      </c>
    </row>
    <row r="88" spans="1:9" ht="54.75" customHeight="1">
      <c r="A88" s="44">
        <v>81</v>
      </c>
      <c r="B88" s="44" t="s">
        <v>322</v>
      </c>
      <c r="C88" s="51" t="s">
        <v>140</v>
      </c>
      <c r="D88" s="54" t="s">
        <v>235</v>
      </c>
      <c r="E88" s="6" t="s">
        <v>170</v>
      </c>
      <c r="F88" s="6" t="s">
        <v>32</v>
      </c>
      <c r="G88" s="61">
        <v>30</v>
      </c>
      <c r="H88" s="48">
        <v>8.01</v>
      </c>
      <c r="I88" s="49">
        <f t="shared" si="2"/>
        <v>240.29999999999998</v>
      </c>
    </row>
    <row r="89" spans="1:9" ht="78.75">
      <c r="A89" s="44">
        <v>82</v>
      </c>
      <c r="B89" s="44" t="s">
        <v>323</v>
      </c>
      <c r="C89" s="51" t="s">
        <v>141</v>
      </c>
      <c r="D89" s="54" t="s">
        <v>236</v>
      </c>
      <c r="E89" s="6" t="s">
        <v>142</v>
      </c>
      <c r="F89" s="6" t="s">
        <v>9</v>
      </c>
      <c r="G89" s="61">
        <v>170</v>
      </c>
      <c r="H89" s="48">
        <v>1.08</v>
      </c>
      <c r="I89" s="49">
        <f t="shared" si="2"/>
        <v>183.60000000000002</v>
      </c>
    </row>
    <row r="90" spans="1:9" ht="27">
      <c r="A90" s="44">
        <v>83</v>
      </c>
      <c r="B90" s="44" t="s">
        <v>324</v>
      </c>
      <c r="C90" s="51" t="s">
        <v>143</v>
      </c>
      <c r="D90" s="54" t="s">
        <v>187</v>
      </c>
      <c r="E90" s="6" t="s">
        <v>144</v>
      </c>
      <c r="F90" s="6" t="s">
        <v>9</v>
      </c>
      <c r="G90" s="61">
        <v>10</v>
      </c>
      <c r="H90" s="48">
        <v>0.41</v>
      </c>
      <c r="I90" s="49">
        <f t="shared" si="2"/>
        <v>4.1</v>
      </c>
    </row>
    <row r="91" spans="1:9" ht="27">
      <c r="A91" s="44">
        <v>84</v>
      </c>
      <c r="B91" s="44" t="s">
        <v>325</v>
      </c>
      <c r="C91" s="51" t="s">
        <v>145</v>
      </c>
      <c r="D91" s="54" t="s">
        <v>187</v>
      </c>
      <c r="E91" s="6" t="s">
        <v>146</v>
      </c>
      <c r="F91" s="6" t="s">
        <v>9</v>
      </c>
      <c r="G91" s="61">
        <v>30</v>
      </c>
      <c r="H91" s="48">
        <v>0.5</v>
      </c>
      <c r="I91" s="49">
        <f t="shared" si="2"/>
        <v>15</v>
      </c>
    </row>
    <row r="92" spans="1:9" ht="27">
      <c r="A92" s="44">
        <v>85</v>
      </c>
      <c r="B92" s="44" t="s">
        <v>326</v>
      </c>
      <c r="C92" s="51" t="s">
        <v>147</v>
      </c>
      <c r="D92" s="54" t="s">
        <v>187</v>
      </c>
      <c r="E92" s="6" t="s">
        <v>171</v>
      </c>
      <c r="F92" s="6" t="s">
        <v>9</v>
      </c>
      <c r="G92" s="61">
        <v>90</v>
      </c>
      <c r="H92" s="48">
        <v>1.48</v>
      </c>
      <c r="I92" s="49">
        <f t="shared" si="2"/>
        <v>133.2</v>
      </c>
    </row>
    <row r="93" spans="1:9" ht="27">
      <c r="A93" s="44">
        <v>86</v>
      </c>
      <c r="B93" s="44" t="s">
        <v>327</v>
      </c>
      <c r="C93" s="51" t="s">
        <v>148</v>
      </c>
      <c r="D93" s="54" t="s">
        <v>187</v>
      </c>
      <c r="E93" s="6" t="s">
        <v>172</v>
      </c>
      <c r="F93" s="6" t="s">
        <v>9</v>
      </c>
      <c r="G93" s="61">
        <v>50</v>
      </c>
      <c r="H93" s="48">
        <v>3.1</v>
      </c>
      <c r="I93" s="49">
        <f t="shared" si="2"/>
        <v>155</v>
      </c>
    </row>
    <row r="94" spans="1:9" ht="27">
      <c r="A94" s="44">
        <v>87</v>
      </c>
      <c r="B94" s="44" t="s">
        <v>328</v>
      </c>
      <c r="C94" s="52" t="s">
        <v>149</v>
      </c>
      <c r="D94" s="55" t="s">
        <v>213</v>
      </c>
      <c r="E94" s="9" t="s">
        <v>150</v>
      </c>
      <c r="F94" s="9" t="s">
        <v>9</v>
      </c>
      <c r="G94" s="61">
        <v>2</v>
      </c>
      <c r="H94" s="48">
        <v>2.82</v>
      </c>
      <c r="I94" s="49">
        <f t="shared" si="2"/>
        <v>5.64</v>
      </c>
    </row>
    <row r="95" spans="1:9" ht="39">
      <c r="A95" s="44">
        <v>88</v>
      </c>
      <c r="B95" s="44" t="s">
        <v>329</v>
      </c>
      <c r="C95" s="53" t="s">
        <v>151</v>
      </c>
      <c r="D95" s="54" t="s">
        <v>237</v>
      </c>
      <c r="E95" s="13" t="s">
        <v>173</v>
      </c>
      <c r="F95" s="13" t="s">
        <v>9</v>
      </c>
      <c r="G95" s="61">
        <v>50</v>
      </c>
      <c r="H95" s="48">
        <v>3.32</v>
      </c>
      <c r="I95" s="49">
        <f t="shared" si="2"/>
        <v>166</v>
      </c>
    </row>
    <row r="96" spans="1:9" ht="26.25">
      <c r="A96" s="44">
        <v>89</v>
      </c>
      <c r="B96" s="44" t="s">
        <v>330</v>
      </c>
      <c r="C96" s="51" t="s">
        <v>152</v>
      </c>
      <c r="D96" s="54" t="s">
        <v>214</v>
      </c>
      <c r="E96" s="6" t="s">
        <v>153</v>
      </c>
      <c r="F96" s="6" t="s">
        <v>32</v>
      </c>
      <c r="G96" s="61">
        <v>350</v>
      </c>
      <c r="H96" s="48">
        <v>0.26</v>
      </c>
      <c r="I96" s="49">
        <f t="shared" si="2"/>
        <v>91</v>
      </c>
    </row>
    <row r="97" spans="1:9" ht="27">
      <c r="A97" s="44">
        <v>90</v>
      </c>
      <c r="B97" s="44" t="s">
        <v>331</v>
      </c>
      <c r="C97" s="51" t="s">
        <v>174</v>
      </c>
      <c r="D97" s="54" t="s">
        <v>205</v>
      </c>
      <c r="E97" s="6" t="s">
        <v>175</v>
      </c>
      <c r="F97" s="6" t="s">
        <v>156</v>
      </c>
      <c r="G97" s="61">
        <v>10</v>
      </c>
      <c r="H97" s="48">
        <v>8.1</v>
      </c>
      <c r="I97" s="49">
        <f t="shared" si="2"/>
        <v>81</v>
      </c>
    </row>
    <row r="98" spans="1:9" ht="28.5" customHeight="1">
      <c r="A98" s="186" t="s">
        <v>186</v>
      </c>
      <c r="B98" s="187"/>
      <c r="C98" s="187"/>
      <c r="D98" s="187"/>
      <c r="E98" s="187"/>
      <c r="F98" s="187"/>
      <c r="G98" s="187"/>
      <c r="H98" s="188"/>
      <c r="I98" s="17">
        <f>SUM(I8:I97)</f>
        <v>19291.549999999996</v>
      </c>
    </row>
    <row r="99" spans="1:9" ht="28.5" customHeight="1">
      <c r="A99" s="30"/>
      <c r="B99" s="30"/>
      <c r="C99" s="30"/>
      <c r="D99" s="30"/>
      <c r="E99" s="30"/>
      <c r="F99" s="33"/>
      <c r="G99" s="34"/>
      <c r="H99" s="33"/>
      <c r="I99" s="31"/>
    </row>
  </sheetData>
  <sheetProtection/>
  <mergeCells count="2">
    <mergeCell ref="A6:I6"/>
    <mergeCell ref="A98:H98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2"/>
  <sheetViews>
    <sheetView zoomScalePageLayoutView="0" workbookViewId="0" topLeftCell="A81">
      <selection activeCell="C83" sqref="C83"/>
    </sheetView>
  </sheetViews>
  <sheetFormatPr defaultColWidth="8.796875" defaultRowHeight="14.25"/>
  <cols>
    <col min="1" max="1" width="4" style="0" customWidth="1"/>
    <col min="2" max="2" width="12.69921875" style="0" customWidth="1"/>
    <col min="3" max="4" width="16.3984375" style="2" customWidth="1"/>
    <col min="5" max="5" width="34.69921875" style="1" customWidth="1"/>
    <col min="6" max="6" width="6.5" style="0" customWidth="1"/>
    <col min="7" max="7" width="7.8984375" style="3" customWidth="1"/>
    <col min="9" max="9" width="13.3984375" style="0" customWidth="1"/>
    <col min="11" max="11" width="11.5" style="0" bestFit="1" customWidth="1"/>
    <col min="12" max="12" width="9.19921875" style="0" bestFit="1" customWidth="1"/>
    <col min="14" max="14" width="12.59765625" style="0" bestFit="1" customWidth="1"/>
    <col min="15" max="15" width="9.19921875" style="0" bestFit="1" customWidth="1"/>
  </cols>
  <sheetData>
    <row r="1" spans="2:6" ht="13.5">
      <c r="B1" s="2" t="s">
        <v>336</v>
      </c>
      <c r="E1" s="59"/>
      <c r="F1" s="59" t="s">
        <v>332</v>
      </c>
    </row>
    <row r="2" spans="5:6" ht="13.5">
      <c r="E2" s="58"/>
      <c r="F2" s="58" t="s">
        <v>333</v>
      </c>
    </row>
    <row r="3" spans="2:6" ht="13.5">
      <c r="B3" t="s">
        <v>337</v>
      </c>
      <c r="E3" s="58"/>
      <c r="F3" s="58" t="s">
        <v>334</v>
      </c>
    </row>
    <row r="4" spans="2:6" ht="48" customHeight="1">
      <c r="B4" t="s">
        <v>335</v>
      </c>
      <c r="F4" t="s">
        <v>338</v>
      </c>
    </row>
    <row r="5" ht="48" customHeight="1" thickBot="1"/>
    <row r="6" spans="1:15" ht="39" customHeight="1">
      <c r="A6" s="189" t="s">
        <v>240</v>
      </c>
      <c r="B6" s="189"/>
      <c r="C6" s="189"/>
      <c r="D6" s="189"/>
      <c r="E6" s="189"/>
      <c r="F6" s="189"/>
      <c r="G6" s="189"/>
      <c r="H6" s="189"/>
      <c r="I6" s="190"/>
      <c r="J6" s="194" t="s">
        <v>339</v>
      </c>
      <c r="K6" s="195"/>
      <c r="L6" s="196"/>
      <c r="M6" s="197" t="s">
        <v>340</v>
      </c>
      <c r="N6" s="198"/>
      <c r="O6" s="199"/>
    </row>
    <row r="7" spans="1:15" ht="41.25">
      <c r="A7" s="68" t="s">
        <v>0</v>
      </c>
      <c r="B7" s="68" t="s">
        <v>238</v>
      </c>
      <c r="C7" s="68" t="s">
        <v>1</v>
      </c>
      <c r="D7" s="69" t="s">
        <v>239</v>
      </c>
      <c r="E7" s="68" t="s">
        <v>2</v>
      </c>
      <c r="F7" s="68" t="s">
        <v>3</v>
      </c>
      <c r="G7" s="70" t="s">
        <v>4</v>
      </c>
      <c r="H7" s="68" t="s">
        <v>5</v>
      </c>
      <c r="I7" s="87" t="s">
        <v>6</v>
      </c>
      <c r="J7" s="91" t="s">
        <v>341</v>
      </c>
      <c r="K7" s="92" t="s">
        <v>6</v>
      </c>
      <c r="L7" s="93" t="s">
        <v>342</v>
      </c>
      <c r="M7" s="107" t="s">
        <v>341</v>
      </c>
      <c r="N7" s="100" t="s">
        <v>6</v>
      </c>
      <c r="O7" s="101" t="s">
        <v>342</v>
      </c>
    </row>
    <row r="8" spans="1:15" ht="20.25" customHeight="1">
      <c r="A8" s="71">
        <v>1</v>
      </c>
      <c r="B8" s="71" t="s">
        <v>243</v>
      </c>
      <c r="C8" s="72" t="s">
        <v>7</v>
      </c>
      <c r="D8" s="73" t="s">
        <v>187</v>
      </c>
      <c r="E8" s="74" t="s">
        <v>8</v>
      </c>
      <c r="F8" s="74" t="s">
        <v>9</v>
      </c>
      <c r="G8" s="75">
        <v>30</v>
      </c>
      <c r="H8" s="76">
        <v>1.04</v>
      </c>
      <c r="I8" s="88">
        <f aca="true" t="shared" si="0" ref="I8:I71">G8*H8</f>
        <v>31.200000000000003</v>
      </c>
      <c r="J8" s="94">
        <v>0</v>
      </c>
      <c r="K8" s="95">
        <f aca="true" t="shared" si="1" ref="K8:K39">J8*H8</f>
        <v>0</v>
      </c>
      <c r="L8" s="96">
        <f aca="true" t="shared" si="2" ref="L8:L39">(J8*100)/G8</f>
        <v>0</v>
      </c>
      <c r="M8" s="108">
        <f aca="true" t="shared" si="3" ref="M8:M39">G8-J8</f>
        <v>30</v>
      </c>
      <c r="N8" s="102">
        <f aca="true" t="shared" si="4" ref="N8:N39">M8*H8</f>
        <v>31.200000000000003</v>
      </c>
      <c r="O8" s="103">
        <f>(M8*100)/G8</f>
        <v>100</v>
      </c>
    </row>
    <row r="9" spans="1:15" ht="27">
      <c r="A9" s="71">
        <v>2</v>
      </c>
      <c r="B9" s="71" t="s">
        <v>244</v>
      </c>
      <c r="C9" s="72" t="s">
        <v>10</v>
      </c>
      <c r="D9" s="73" t="s">
        <v>188</v>
      </c>
      <c r="E9" s="74" t="s">
        <v>11</v>
      </c>
      <c r="F9" s="74" t="s">
        <v>9</v>
      </c>
      <c r="G9" s="75">
        <v>30</v>
      </c>
      <c r="H9" s="76">
        <v>1.65</v>
      </c>
      <c r="I9" s="88">
        <f t="shared" si="0"/>
        <v>49.5</v>
      </c>
      <c r="J9" s="94">
        <v>0</v>
      </c>
      <c r="K9" s="95">
        <f t="shared" si="1"/>
        <v>0</v>
      </c>
      <c r="L9" s="96">
        <f t="shared" si="2"/>
        <v>0</v>
      </c>
      <c r="M9" s="108">
        <f t="shared" si="3"/>
        <v>30</v>
      </c>
      <c r="N9" s="102">
        <f t="shared" si="4"/>
        <v>49.5</v>
      </c>
      <c r="O9" s="103" t="s">
        <v>215</v>
      </c>
    </row>
    <row r="10" spans="1:15" ht="27">
      <c r="A10" s="71">
        <v>3</v>
      </c>
      <c r="B10" s="71" t="s">
        <v>245</v>
      </c>
      <c r="C10" s="72" t="s">
        <v>12</v>
      </c>
      <c r="D10" s="73" t="s">
        <v>221</v>
      </c>
      <c r="E10" s="74" t="s">
        <v>343</v>
      </c>
      <c r="F10" s="74" t="s">
        <v>9</v>
      </c>
      <c r="G10" s="75">
        <v>300</v>
      </c>
      <c r="H10" s="76">
        <v>1.59</v>
      </c>
      <c r="I10" s="88">
        <f t="shared" si="0"/>
        <v>477</v>
      </c>
      <c r="J10" s="94">
        <v>120</v>
      </c>
      <c r="K10" s="95">
        <f t="shared" si="1"/>
        <v>190.8</v>
      </c>
      <c r="L10" s="96">
        <f t="shared" si="2"/>
        <v>40</v>
      </c>
      <c r="M10" s="108">
        <f t="shared" si="3"/>
        <v>180</v>
      </c>
      <c r="N10" s="102">
        <f t="shared" si="4"/>
        <v>286.2</v>
      </c>
      <c r="O10" s="103">
        <f aca="true" t="shared" si="5" ref="O10:O41">(M10*100)/G10</f>
        <v>60</v>
      </c>
    </row>
    <row r="11" spans="1:15" ht="54.75">
      <c r="A11" s="71">
        <v>4</v>
      </c>
      <c r="B11" s="71" t="s">
        <v>246</v>
      </c>
      <c r="C11" s="72" t="s">
        <v>14</v>
      </c>
      <c r="D11" s="73" t="s">
        <v>222</v>
      </c>
      <c r="E11" s="74" t="s">
        <v>344</v>
      </c>
      <c r="F11" s="74" t="s">
        <v>9</v>
      </c>
      <c r="G11" s="75">
        <v>60</v>
      </c>
      <c r="H11" s="76">
        <v>8.58</v>
      </c>
      <c r="I11" s="88">
        <f t="shared" si="0"/>
        <v>514.8</v>
      </c>
      <c r="J11" s="94">
        <v>20</v>
      </c>
      <c r="K11" s="95">
        <f t="shared" si="1"/>
        <v>171.6</v>
      </c>
      <c r="L11" s="96">
        <f t="shared" si="2"/>
        <v>33.333333333333336</v>
      </c>
      <c r="M11" s="108">
        <f t="shared" si="3"/>
        <v>40</v>
      </c>
      <c r="N11" s="102">
        <f t="shared" si="4"/>
        <v>343.2</v>
      </c>
      <c r="O11" s="103">
        <f t="shared" si="5"/>
        <v>66.66666666666667</v>
      </c>
    </row>
    <row r="12" spans="1:15" ht="41.25">
      <c r="A12" s="71">
        <v>5</v>
      </c>
      <c r="B12" s="71" t="s">
        <v>247</v>
      </c>
      <c r="C12" s="72" t="s">
        <v>16</v>
      </c>
      <c r="D12" s="73" t="s">
        <v>189</v>
      </c>
      <c r="E12" s="74" t="s">
        <v>17</v>
      </c>
      <c r="F12" s="74" t="s">
        <v>9</v>
      </c>
      <c r="G12" s="75">
        <v>2800</v>
      </c>
      <c r="H12" s="76">
        <v>0.2</v>
      </c>
      <c r="I12" s="88">
        <f t="shared" si="0"/>
        <v>560</v>
      </c>
      <c r="J12" s="94">
        <v>1600</v>
      </c>
      <c r="K12" s="95">
        <f t="shared" si="1"/>
        <v>320</v>
      </c>
      <c r="L12" s="96">
        <f t="shared" si="2"/>
        <v>57.142857142857146</v>
      </c>
      <c r="M12" s="108">
        <f t="shared" si="3"/>
        <v>1200</v>
      </c>
      <c r="N12" s="102">
        <f t="shared" si="4"/>
        <v>240</v>
      </c>
      <c r="O12" s="103">
        <f t="shared" si="5"/>
        <v>42.857142857142854</v>
      </c>
    </row>
    <row r="13" spans="1:15" ht="69">
      <c r="A13" s="71">
        <v>6</v>
      </c>
      <c r="B13" s="71" t="s">
        <v>248</v>
      </c>
      <c r="C13" s="72" t="s">
        <v>18</v>
      </c>
      <c r="D13" s="73" t="s">
        <v>189</v>
      </c>
      <c r="E13" s="74" t="s">
        <v>19</v>
      </c>
      <c r="F13" s="74" t="s">
        <v>9</v>
      </c>
      <c r="G13" s="75">
        <v>800</v>
      </c>
      <c r="H13" s="76">
        <v>0.45</v>
      </c>
      <c r="I13" s="88">
        <f t="shared" si="0"/>
        <v>360</v>
      </c>
      <c r="J13" s="94">
        <v>730</v>
      </c>
      <c r="K13" s="95">
        <f t="shared" si="1"/>
        <v>328.5</v>
      </c>
      <c r="L13" s="96">
        <f t="shared" si="2"/>
        <v>91.25</v>
      </c>
      <c r="M13" s="108">
        <f t="shared" si="3"/>
        <v>70</v>
      </c>
      <c r="N13" s="102">
        <f t="shared" si="4"/>
        <v>31.5</v>
      </c>
      <c r="O13" s="103">
        <f t="shared" si="5"/>
        <v>8.75</v>
      </c>
    </row>
    <row r="14" spans="1:15" ht="69">
      <c r="A14" s="71">
        <v>7</v>
      </c>
      <c r="B14" s="71" t="s">
        <v>249</v>
      </c>
      <c r="C14" s="77" t="s">
        <v>20</v>
      </c>
      <c r="D14" s="78" t="s">
        <v>189</v>
      </c>
      <c r="E14" s="79" t="s">
        <v>21</v>
      </c>
      <c r="F14" s="79" t="s">
        <v>9</v>
      </c>
      <c r="G14" s="75">
        <v>550</v>
      </c>
      <c r="H14" s="76">
        <v>0.35</v>
      </c>
      <c r="I14" s="88">
        <f t="shared" si="0"/>
        <v>192.5</v>
      </c>
      <c r="J14" s="94">
        <v>200</v>
      </c>
      <c r="K14" s="95">
        <f t="shared" si="1"/>
        <v>70</v>
      </c>
      <c r="L14" s="96">
        <f t="shared" si="2"/>
        <v>36.36363636363637</v>
      </c>
      <c r="M14" s="108">
        <f t="shared" si="3"/>
        <v>350</v>
      </c>
      <c r="N14" s="102">
        <f t="shared" si="4"/>
        <v>122.49999999999999</v>
      </c>
      <c r="O14" s="103">
        <f t="shared" si="5"/>
        <v>63.63636363636363</v>
      </c>
    </row>
    <row r="15" spans="1:15" ht="30.75" customHeight="1">
      <c r="A15" s="71">
        <v>8</v>
      </c>
      <c r="B15" s="71" t="s">
        <v>250</v>
      </c>
      <c r="C15" s="72" t="s">
        <v>22</v>
      </c>
      <c r="D15" s="73" t="s">
        <v>189</v>
      </c>
      <c r="E15" s="74" t="s">
        <v>23</v>
      </c>
      <c r="F15" s="74" t="s">
        <v>9</v>
      </c>
      <c r="G15" s="75">
        <v>40</v>
      </c>
      <c r="H15" s="76">
        <v>0.87</v>
      </c>
      <c r="I15" s="88">
        <f t="shared" si="0"/>
        <v>34.8</v>
      </c>
      <c r="J15" s="94">
        <v>10</v>
      </c>
      <c r="K15" s="95">
        <f t="shared" si="1"/>
        <v>8.7</v>
      </c>
      <c r="L15" s="96">
        <f t="shared" si="2"/>
        <v>25</v>
      </c>
      <c r="M15" s="108">
        <f t="shared" si="3"/>
        <v>30</v>
      </c>
      <c r="N15" s="102">
        <f t="shared" si="4"/>
        <v>26.1</v>
      </c>
      <c r="O15" s="103">
        <f t="shared" si="5"/>
        <v>75</v>
      </c>
    </row>
    <row r="16" spans="1:15" ht="31.5" customHeight="1">
      <c r="A16" s="71">
        <v>9</v>
      </c>
      <c r="B16" s="71" t="s">
        <v>251</v>
      </c>
      <c r="C16" s="72" t="s">
        <v>24</v>
      </c>
      <c r="D16" s="73" t="s">
        <v>190</v>
      </c>
      <c r="E16" s="74" t="s">
        <v>25</v>
      </c>
      <c r="F16" s="74" t="s">
        <v>26</v>
      </c>
      <c r="G16" s="75">
        <v>100</v>
      </c>
      <c r="H16" s="76">
        <v>4.73</v>
      </c>
      <c r="I16" s="88">
        <f t="shared" si="0"/>
        <v>473.00000000000006</v>
      </c>
      <c r="J16" s="94">
        <v>0</v>
      </c>
      <c r="K16" s="95">
        <f t="shared" si="1"/>
        <v>0</v>
      </c>
      <c r="L16" s="96">
        <f t="shared" si="2"/>
        <v>0</v>
      </c>
      <c r="M16" s="108">
        <f t="shared" si="3"/>
        <v>100</v>
      </c>
      <c r="N16" s="102">
        <f t="shared" si="4"/>
        <v>473.00000000000006</v>
      </c>
      <c r="O16" s="103">
        <f t="shared" si="5"/>
        <v>100</v>
      </c>
    </row>
    <row r="17" spans="1:15" ht="54.75">
      <c r="A17" s="71">
        <v>10</v>
      </c>
      <c r="B17" s="71" t="s">
        <v>252</v>
      </c>
      <c r="C17" s="72" t="s">
        <v>155</v>
      </c>
      <c r="D17" s="73" t="s">
        <v>191</v>
      </c>
      <c r="E17" s="74" t="s">
        <v>27</v>
      </c>
      <c r="F17" s="74" t="s">
        <v>9</v>
      </c>
      <c r="G17" s="75">
        <v>20</v>
      </c>
      <c r="H17" s="76">
        <v>2.32</v>
      </c>
      <c r="I17" s="88">
        <f t="shared" si="0"/>
        <v>46.4</v>
      </c>
      <c r="J17" s="94">
        <v>4</v>
      </c>
      <c r="K17" s="95">
        <f t="shared" si="1"/>
        <v>9.28</v>
      </c>
      <c r="L17" s="96">
        <f t="shared" si="2"/>
        <v>20</v>
      </c>
      <c r="M17" s="108">
        <f t="shared" si="3"/>
        <v>16</v>
      </c>
      <c r="N17" s="102">
        <f t="shared" si="4"/>
        <v>37.12</v>
      </c>
      <c r="O17" s="103">
        <f t="shared" si="5"/>
        <v>80</v>
      </c>
    </row>
    <row r="18" spans="1:15" ht="54.75">
      <c r="A18" s="71">
        <v>11</v>
      </c>
      <c r="B18" s="71" t="s">
        <v>253</v>
      </c>
      <c r="C18" s="72" t="s">
        <v>28</v>
      </c>
      <c r="D18" s="73" t="s">
        <v>223</v>
      </c>
      <c r="E18" s="74" t="s">
        <v>345</v>
      </c>
      <c r="F18" s="74" t="s">
        <v>9</v>
      </c>
      <c r="G18" s="75">
        <v>10</v>
      </c>
      <c r="H18" s="76">
        <v>14.37</v>
      </c>
      <c r="I18" s="88">
        <f t="shared" si="0"/>
        <v>143.7</v>
      </c>
      <c r="J18" s="94">
        <v>5</v>
      </c>
      <c r="K18" s="95">
        <f t="shared" si="1"/>
        <v>71.85</v>
      </c>
      <c r="L18" s="96">
        <f t="shared" si="2"/>
        <v>50</v>
      </c>
      <c r="M18" s="108">
        <f t="shared" si="3"/>
        <v>5</v>
      </c>
      <c r="N18" s="102">
        <f t="shared" si="4"/>
        <v>71.85</v>
      </c>
      <c r="O18" s="103">
        <f t="shared" si="5"/>
        <v>50</v>
      </c>
    </row>
    <row r="19" spans="1:15" ht="41.25">
      <c r="A19" s="71">
        <v>12</v>
      </c>
      <c r="B19" s="71" t="s">
        <v>254</v>
      </c>
      <c r="C19" s="72" t="s">
        <v>30</v>
      </c>
      <c r="D19" s="73" t="s">
        <v>192</v>
      </c>
      <c r="E19" s="74" t="s">
        <v>31</v>
      </c>
      <c r="F19" s="74" t="s">
        <v>32</v>
      </c>
      <c r="G19" s="75">
        <v>15</v>
      </c>
      <c r="H19" s="76">
        <v>13.48</v>
      </c>
      <c r="I19" s="88">
        <f t="shared" si="0"/>
        <v>202.20000000000002</v>
      </c>
      <c r="J19" s="94">
        <v>8</v>
      </c>
      <c r="K19" s="95">
        <f t="shared" si="1"/>
        <v>107.84</v>
      </c>
      <c r="L19" s="96">
        <f t="shared" si="2"/>
        <v>53.333333333333336</v>
      </c>
      <c r="M19" s="108">
        <f t="shared" si="3"/>
        <v>7</v>
      </c>
      <c r="N19" s="102">
        <f t="shared" si="4"/>
        <v>94.36</v>
      </c>
      <c r="O19" s="103">
        <f t="shared" si="5"/>
        <v>46.666666666666664</v>
      </c>
    </row>
    <row r="20" spans="1:15" ht="54.75">
      <c r="A20" s="71">
        <v>13</v>
      </c>
      <c r="B20" s="71" t="s">
        <v>255</v>
      </c>
      <c r="C20" s="72" t="s">
        <v>33</v>
      </c>
      <c r="D20" s="73" t="s">
        <v>220</v>
      </c>
      <c r="E20" s="74" t="s">
        <v>346</v>
      </c>
      <c r="F20" s="74" t="s">
        <v>9</v>
      </c>
      <c r="G20" s="75">
        <v>15</v>
      </c>
      <c r="H20" s="76">
        <v>2.89</v>
      </c>
      <c r="I20" s="88">
        <f t="shared" si="0"/>
        <v>43.35</v>
      </c>
      <c r="J20" s="94">
        <v>10</v>
      </c>
      <c r="K20" s="95">
        <f t="shared" si="1"/>
        <v>28.900000000000002</v>
      </c>
      <c r="L20" s="96">
        <f t="shared" si="2"/>
        <v>66.66666666666667</v>
      </c>
      <c r="M20" s="108">
        <f t="shared" si="3"/>
        <v>5</v>
      </c>
      <c r="N20" s="102">
        <f t="shared" si="4"/>
        <v>14.450000000000001</v>
      </c>
      <c r="O20" s="103">
        <f t="shared" si="5"/>
        <v>33.333333333333336</v>
      </c>
    </row>
    <row r="21" spans="1:15" ht="54.75">
      <c r="A21" s="71">
        <v>14</v>
      </c>
      <c r="B21" s="71" t="s">
        <v>256</v>
      </c>
      <c r="C21" s="72" t="s">
        <v>35</v>
      </c>
      <c r="D21" s="73" t="s">
        <v>193</v>
      </c>
      <c r="E21" s="74" t="s">
        <v>347</v>
      </c>
      <c r="F21" s="74" t="s">
        <v>32</v>
      </c>
      <c r="G21" s="75">
        <v>20</v>
      </c>
      <c r="H21" s="76">
        <v>2.11</v>
      </c>
      <c r="I21" s="88">
        <f t="shared" si="0"/>
        <v>42.199999999999996</v>
      </c>
      <c r="J21" s="94">
        <v>0</v>
      </c>
      <c r="K21" s="95">
        <f t="shared" si="1"/>
        <v>0</v>
      </c>
      <c r="L21" s="96">
        <f t="shared" si="2"/>
        <v>0</v>
      </c>
      <c r="M21" s="108">
        <f t="shared" si="3"/>
        <v>20</v>
      </c>
      <c r="N21" s="102">
        <f t="shared" si="4"/>
        <v>42.199999999999996</v>
      </c>
      <c r="O21" s="103">
        <f t="shared" si="5"/>
        <v>100</v>
      </c>
    </row>
    <row r="22" spans="1:15" ht="54.75">
      <c r="A22" s="71">
        <v>15</v>
      </c>
      <c r="B22" s="71" t="s">
        <v>257</v>
      </c>
      <c r="C22" s="72" t="s">
        <v>37</v>
      </c>
      <c r="D22" s="73" t="s">
        <v>194</v>
      </c>
      <c r="E22" s="74" t="s">
        <v>38</v>
      </c>
      <c r="F22" s="74" t="s">
        <v>9</v>
      </c>
      <c r="G22" s="75">
        <v>60</v>
      </c>
      <c r="H22" s="76">
        <v>0.43</v>
      </c>
      <c r="I22" s="88">
        <f t="shared" si="0"/>
        <v>25.8</v>
      </c>
      <c r="J22" s="94">
        <v>0</v>
      </c>
      <c r="K22" s="95">
        <f t="shared" si="1"/>
        <v>0</v>
      </c>
      <c r="L22" s="96">
        <f t="shared" si="2"/>
        <v>0</v>
      </c>
      <c r="M22" s="108">
        <f t="shared" si="3"/>
        <v>60</v>
      </c>
      <c r="N22" s="102">
        <f t="shared" si="4"/>
        <v>25.8</v>
      </c>
      <c r="O22" s="103">
        <f t="shared" si="5"/>
        <v>100</v>
      </c>
    </row>
    <row r="23" spans="1:15" ht="36.75" customHeight="1">
      <c r="A23" s="71">
        <v>16</v>
      </c>
      <c r="B23" s="71" t="s">
        <v>258</v>
      </c>
      <c r="C23" s="72" t="s">
        <v>39</v>
      </c>
      <c r="D23" s="73" t="s">
        <v>195</v>
      </c>
      <c r="E23" s="74" t="s">
        <v>40</v>
      </c>
      <c r="F23" s="74" t="s">
        <v>41</v>
      </c>
      <c r="G23" s="75">
        <v>70</v>
      </c>
      <c r="H23" s="76">
        <v>10.11</v>
      </c>
      <c r="I23" s="88">
        <f t="shared" si="0"/>
        <v>707.6999999999999</v>
      </c>
      <c r="J23" s="94">
        <v>40</v>
      </c>
      <c r="K23" s="95">
        <f t="shared" si="1"/>
        <v>404.4</v>
      </c>
      <c r="L23" s="96">
        <f t="shared" si="2"/>
        <v>57.142857142857146</v>
      </c>
      <c r="M23" s="108">
        <f t="shared" si="3"/>
        <v>30</v>
      </c>
      <c r="N23" s="102">
        <f t="shared" si="4"/>
        <v>303.29999999999995</v>
      </c>
      <c r="O23" s="103">
        <f t="shared" si="5"/>
        <v>42.857142857142854</v>
      </c>
    </row>
    <row r="24" spans="1:15" ht="41.25">
      <c r="A24" s="71">
        <v>17</v>
      </c>
      <c r="B24" s="71" t="s">
        <v>259</v>
      </c>
      <c r="C24" s="72" t="s">
        <v>42</v>
      </c>
      <c r="D24" s="73" t="s">
        <v>195</v>
      </c>
      <c r="E24" s="74" t="s">
        <v>43</v>
      </c>
      <c r="F24" s="74" t="s">
        <v>9</v>
      </c>
      <c r="G24" s="75">
        <v>150</v>
      </c>
      <c r="H24" s="76">
        <v>0.17</v>
      </c>
      <c r="I24" s="88">
        <f t="shared" si="0"/>
        <v>25.500000000000004</v>
      </c>
      <c r="J24" s="94">
        <v>25</v>
      </c>
      <c r="K24" s="95">
        <f t="shared" si="1"/>
        <v>4.25</v>
      </c>
      <c r="L24" s="96">
        <f t="shared" si="2"/>
        <v>16.666666666666668</v>
      </c>
      <c r="M24" s="108">
        <f t="shared" si="3"/>
        <v>125</v>
      </c>
      <c r="N24" s="102">
        <f t="shared" si="4"/>
        <v>21.25</v>
      </c>
      <c r="O24" s="103">
        <f t="shared" si="5"/>
        <v>83.33333333333333</v>
      </c>
    </row>
    <row r="25" spans="1:15" ht="27">
      <c r="A25" s="71">
        <v>18</v>
      </c>
      <c r="B25" s="71" t="s">
        <v>260</v>
      </c>
      <c r="C25" s="77" t="s">
        <v>176</v>
      </c>
      <c r="D25" s="78" t="s">
        <v>196</v>
      </c>
      <c r="E25" s="79" t="s">
        <v>44</v>
      </c>
      <c r="F25" s="79" t="s">
        <v>9</v>
      </c>
      <c r="G25" s="75">
        <v>60</v>
      </c>
      <c r="H25" s="76">
        <v>1.36</v>
      </c>
      <c r="I25" s="88">
        <f t="shared" si="0"/>
        <v>81.60000000000001</v>
      </c>
      <c r="J25" s="94">
        <v>0</v>
      </c>
      <c r="K25" s="95">
        <f t="shared" si="1"/>
        <v>0</v>
      </c>
      <c r="L25" s="96">
        <f t="shared" si="2"/>
        <v>0</v>
      </c>
      <c r="M25" s="108">
        <f t="shared" si="3"/>
        <v>60</v>
      </c>
      <c r="N25" s="102">
        <f t="shared" si="4"/>
        <v>81.60000000000001</v>
      </c>
      <c r="O25" s="103">
        <f t="shared" si="5"/>
        <v>100</v>
      </c>
    </row>
    <row r="26" spans="1:15" ht="41.25">
      <c r="A26" s="71">
        <v>19</v>
      </c>
      <c r="B26" s="71" t="s">
        <v>261</v>
      </c>
      <c r="C26" s="77" t="s">
        <v>176</v>
      </c>
      <c r="D26" s="78" t="s">
        <v>196</v>
      </c>
      <c r="E26" s="79" t="s">
        <v>45</v>
      </c>
      <c r="F26" s="79" t="s">
        <v>9</v>
      </c>
      <c r="G26" s="75">
        <v>25</v>
      </c>
      <c r="H26" s="76">
        <v>1.85</v>
      </c>
      <c r="I26" s="88">
        <f t="shared" si="0"/>
        <v>46.25</v>
      </c>
      <c r="J26" s="94">
        <v>0</v>
      </c>
      <c r="K26" s="95">
        <f t="shared" si="1"/>
        <v>0</v>
      </c>
      <c r="L26" s="96">
        <f t="shared" si="2"/>
        <v>0</v>
      </c>
      <c r="M26" s="108">
        <f t="shared" si="3"/>
        <v>25</v>
      </c>
      <c r="N26" s="102">
        <f t="shared" si="4"/>
        <v>46.25</v>
      </c>
      <c r="O26" s="103">
        <f t="shared" si="5"/>
        <v>100</v>
      </c>
    </row>
    <row r="27" spans="1:15" ht="41.25">
      <c r="A27" s="71">
        <v>20</v>
      </c>
      <c r="B27" s="71" t="s">
        <v>262</v>
      </c>
      <c r="C27" s="77" t="s">
        <v>177</v>
      </c>
      <c r="D27" s="78" t="s">
        <v>197</v>
      </c>
      <c r="E27" s="79" t="s">
        <v>46</v>
      </c>
      <c r="F27" s="79" t="s">
        <v>9</v>
      </c>
      <c r="G27" s="75">
        <v>10</v>
      </c>
      <c r="H27" s="76">
        <v>24.46</v>
      </c>
      <c r="I27" s="88">
        <f t="shared" si="0"/>
        <v>244.60000000000002</v>
      </c>
      <c r="J27" s="94">
        <v>10</v>
      </c>
      <c r="K27" s="95">
        <f t="shared" si="1"/>
        <v>244.60000000000002</v>
      </c>
      <c r="L27" s="96">
        <f t="shared" si="2"/>
        <v>100</v>
      </c>
      <c r="M27" s="108">
        <f t="shared" si="3"/>
        <v>0</v>
      </c>
      <c r="N27" s="102">
        <f t="shared" si="4"/>
        <v>0</v>
      </c>
      <c r="O27" s="103">
        <f t="shared" si="5"/>
        <v>0</v>
      </c>
    </row>
    <row r="28" spans="1:15" ht="41.25">
      <c r="A28" s="71">
        <v>21</v>
      </c>
      <c r="B28" s="71" t="s">
        <v>263</v>
      </c>
      <c r="C28" s="77" t="s">
        <v>178</v>
      </c>
      <c r="D28" s="78" t="s">
        <v>197</v>
      </c>
      <c r="E28" s="79" t="s">
        <v>46</v>
      </c>
      <c r="F28" s="79" t="s">
        <v>9</v>
      </c>
      <c r="G28" s="75">
        <v>27</v>
      </c>
      <c r="H28" s="76">
        <v>7.71</v>
      </c>
      <c r="I28" s="88">
        <f t="shared" si="0"/>
        <v>208.17</v>
      </c>
      <c r="J28" s="94">
        <v>0</v>
      </c>
      <c r="K28" s="95">
        <f t="shared" si="1"/>
        <v>0</v>
      </c>
      <c r="L28" s="96">
        <f t="shared" si="2"/>
        <v>0</v>
      </c>
      <c r="M28" s="108">
        <f t="shared" si="3"/>
        <v>27</v>
      </c>
      <c r="N28" s="102">
        <f t="shared" si="4"/>
        <v>208.17</v>
      </c>
      <c r="O28" s="103">
        <f t="shared" si="5"/>
        <v>100</v>
      </c>
    </row>
    <row r="29" spans="1:15" ht="41.25">
      <c r="A29" s="71">
        <v>22</v>
      </c>
      <c r="B29" s="71" t="s">
        <v>264</v>
      </c>
      <c r="C29" s="77" t="s">
        <v>179</v>
      </c>
      <c r="D29" s="78" t="s">
        <v>198</v>
      </c>
      <c r="E29" s="79" t="s">
        <v>46</v>
      </c>
      <c r="F29" s="79" t="s">
        <v>9</v>
      </c>
      <c r="G29" s="75">
        <v>25</v>
      </c>
      <c r="H29" s="76">
        <v>6.35</v>
      </c>
      <c r="I29" s="88">
        <f t="shared" si="0"/>
        <v>158.75</v>
      </c>
      <c r="J29" s="94">
        <v>0</v>
      </c>
      <c r="K29" s="95">
        <f t="shared" si="1"/>
        <v>0</v>
      </c>
      <c r="L29" s="96">
        <f t="shared" si="2"/>
        <v>0</v>
      </c>
      <c r="M29" s="108">
        <f t="shared" si="3"/>
        <v>25</v>
      </c>
      <c r="N29" s="102">
        <f t="shared" si="4"/>
        <v>158.75</v>
      </c>
      <c r="O29" s="103">
        <f t="shared" si="5"/>
        <v>100</v>
      </c>
    </row>
    <row r="30" spans="1:15" ht="41.25">
      <c r="A30" s="71">
        <v>23</v>
      </c>
      <c r="B30" s="71" t="s">
        <v>265</v>
      </c>
      <c r="C30" s="77" t="s">
        <v>180</v>
      </c>
      <c r="D30" s="78" t="s">
        <v>199</v>
      </c>
      <c r="E30" s="79" t="s">
        <v>47</v>
      </c>
      <c r="F30" s="79" t="s">
        <v>156</v>
      </c>
      <c r="G30" s="75">
        <v>5</v>
      </c>
      <c r="H30" s="76">
        <v>14.78</v>
      </c>
      <c r="I30" s="88">
        <f t="shared" si="0"/>
        <v>73.89999999999999</v>
      </c>
      <c r="J30" s="94">
        <v>0</v>
      </c>
      <c r="K30" s="95">
        <f t="shared" si="1"/>
        <v>0</v>
      </c>
      <c r="L30" s="96">
        <f t="shared" si="2"/>
        <v>0</v>
      </c>
      <c r="M30" s="108">
        <f t="shared" si="3"/>
        <v>5</v>
      </c>
      <c r="N30" s="102">
        <f t="shared" si="4"/>
        <v>73.89999999999999</v>
      </c>
      <c r="O30" s="103">
        <f t="shared" si="5"/>
        <v>100</v>
      </c>
    </row>
    <row r="31" spans="1:15" ht="27">
      <c r="A31" s="71">
        <v>24</v>
      </c>
      <c r="B31" s="71" t="s">
        <v>266</v>
      </c>
      <c r="C31" s="77" t="s">
        <v>181</v>
      </c>
      <c r="D31" s="78" t="s">
        <v>199</v>
      </c>
      <c r="E31" s="79" t="s">
        <v>48</v>
      </c>
      <c r="F31" s="79" t="s">
        <v>9</v>
      </c>
      <c r="G31" s="75">
        <v>55</v>
      </c>
      <c r="H31" s="76">
        <v>3.85</v>
      </c>
      <c r="I31" s="88">
        <f t="shared" si="0"/>
        <v>211.75</v>
      </c>
      <c r="J31" s="94">
        <v>0</v>
      </c>
      <c r="K31" s="95">
        <f t="shared" si="1"/>
        <v>0</v>
      </c>
      <c r="L31" s="96">
        <f t="shared" si="2"/>
        <v>0</v>
      </c>
      <c r="M31" s="108">
        <f t="shared" si="3"/>
        <v>55</v>
      </c>
      <c r="N31" s="102">
        <f t="shared" si="4"/>
        <v>211.75</v>
      </c>
      <c r="O31" s="103">
        <f t="shared" si="5"/>
        <v>100</v>
      </c>
    </row>
    <row r="32" spans="1:15" ht="69">
      <c r="A32" s="71">
        <v>25</v>
      </c>
      <c r="B32" s="71" t="s">
        <v>267</v>
      </c>
      <c r="C32" s="77" t="s">
        <v>182</v>
      </c>
      <c r="D32" s="78" t="s">
        <v>196</v>
      </c>
      <c r="E32" s="79" t="s">
        <v>49</v>
      </c>
      <c r="F32" s="79" t="s">
        <v>9</v>
      </c>
      <c r="G32" s="75">
        <v>85</v>
      </c>
      <c r="H32" s="76">
        <v>3.64</v>
      </c>
      <c r="I32" s="88">
        <f t="shared" si="0"/>
        <v>309.40000000000003</v>
      </c>
      <c r="J32" s="94">
        <v>0</v>
      </c>
      <c r="K32" s="95">
        <f t="shared" si="1"/>
        <v>0</v>
      </c>
      <c r="L32" s="96">
        <f t="shared" si="2"/>
        <v>0</v>
      </c>
      <c r="M32" s="108">
        <f t="shared" si="3"/>
        <v>85</v>
      </c>
      <c r="N32" s="102">
        <f t="shared" si="4"/>
        <v>309.40000000000003</v>
      </c>
      <c r="O32" s="103">
        <f t="shared" si="5"/>
        <v>100</v>
      </c>
    </row>
    <row r="33" spans="1:15" ht="27">
      <c r="A33" s="71">
        <v>26</v>
      </c>
      <c r="B33" s="71" t="s">
        <v>268</v>
      </c>
      <c r="C33" s="77" t="s">
        <v>183</v>
      </c>
      <c r="D33" s="78" t="s">
        <v>199</v>
      </c>
      <c r="E33" s="79" t="s">
        <v>50</v>
      </c>
      <c r="F33" s="79" t="s">
        <v>9</v>
      </c>
      <c r="G33" s="75">
        <v>12</v>
      </c>
      <c r="H33" s="76">
        <v>12.24</v>
      </c>
      <c r="I33" s="88">
        <f t="shared" si="0"/>
        <v>146.88</v>
      </c>
      <c r="J33" s="94">
        <v>0</v>
      </c>
      <c r="K33" s="95">
        <f t="shared" si="1"/>
        <v>0</v>
      </c>
      <c r="L33" s="96">
        <f t="shared" si="2"/>
        <v>0</v>
      </c>
      <c r="M33" s="108">
        <f t="shared" si="3"/>
        <v>12</v>
      </c>
      <c r="N33" s="102">
        <f t="shared" si="4"/>
        <v>146.88</v>
      </c>
      <c r="O33" s="103">
        <f t="shared" si="5"/>
        <v>100</v>
      </c>
    </row>
    <row r="34" spans="1:15" ht="54.75">
      <c r="A34" s="71">
        <v>27</v>
      </c>
      <c r="B34" s="71" t="s">
        <v>269</v>
      </c>
      <c r="C34" s="72" t="s">
        <v>51</v>
      </c>
      <c r="D34" s="73" t="s">
        <v>224</v>
      </c>
      <c r="E34" s="74" t="s">
        <v>348</v>
      </c>
      <c r="F34" s="74" t="s">
        <v>9</v>
      </c>
      <c r="G34" s="75">
        <v>10</v>
      </c>
      <c r="H34" s="76">
        <v>13.91</v>
      </c>
      <c r="I34" s="88">
        <f t="shared" si="0"/>
        <v>139.1</v>
      </c>
      <c r="J34" s="94">
        <v>1</v>
      </c>
      <c r="K34" s="95">
        <f t="shared" si="1"/>
        <v>13.91</v>
      </c>
      <c r="L34" s="96">
        <f t="shared" si="2"/>
        <v>10</v>
      </c>
      <c r="M34" s="108">
        <f t="shared" si="3"/>
        <v>9</v>
      </c>
      <c r="N34" s="102">
        <f t="shared" si="4"/>
        <v>125.19</v>
      </c>
      <c r="O34" s="103">
        <f t="shared" si="5"/>
        <v>90</v>
      </c>
    </row>
    <row r="35" spans="1:15" ht="54.75">
      <c r="A35" s="71">
        <v>28</v>
      </c>
      <c r="B35" s="71" t="s">
        <v>270</v>
      </c>
      <c r="C35" s="77" t="s">
        <v>53</v>
      </c>
      <c r="D35" s="78" t="s">
        <v>225</v>
      </c>
      <c r="E35" s="79" t="s">
        <v>349</v>
      </c>
      <c r="F35" s="79" t="s">
        <v>9</v>
      </c>
      <c r="G35" s="75">
        <v>35</v>
      </c>
      <c r="H35" s="76">
        <v>1.03</v>
      </c>
      <c r="I35" s="88">
        <f t="shared" si="0"/>
        <v>36.050000000000004</v>
      </c>
      <c r="J35" s="94">
        <v>15</v>
      </c>
      <c r="K35" s="95">
        <f t="shared" si="1"/>
        <v>15.450000000000001</v>
      </c>
      <c r="L35" s="96">
        <f t="shared" si="2"/>
        <v>42.857142857142854</v>
      </c>
      <c r="M35" s="108">
        <f t="shared" si="3"/>
        <v>20</v>
      </c>
      <c r="N35" s="102">
        <f t="shared" si="4"/>
        <v>20.6</v>
      </c>
      <c r="O35" s="103">
        <f t="shared" si="5"/>
        <v>57.142857142857146</v>
      </c>
    </row>
    <row r="36" spans="1:15" ht="27">
      <c r="A36" s="71">
        <v>29</v>
      </c>
      <c r="B36" s="71" t="s">
        <v>271</v>
      </c>
      <c r="C36" s="72" t="s">
        <v>54</v>
      </c>
      <c r="D36" s="80" t="s">
        <v>200</v>
      </c>
      <c r="E36" s="74" t="s">
        <v>55</v>
      </c>
      <c r="F36" s="74" t="s">
        <v>9</v>
      </c>
      <c r="G36" s="81">
        <v>22000</v>
      </c>
      <c r="H36" s="76">
        <v>0.02</v>
      </c>
      <c r="I36" s="89">
        <f t="shared" si="0"/>
        <v>440</v>
      </c>
      <c r="J36" s="94">
        <v>0</v>
      </c>
      <c r="K36" s="95">
        <f t="shared" si="1"/>
        <v>0</v>
      </c>
      <c r="L36" s="96">
        <f t="shared" si="2"/>
        <v>0</v>
      </c>
      <c r="M36" s="108">
        <f t="shared" si="3"/>
        <v>22000</v>
      </c>
      <c r="N36" s="102">
        <f t="shared" si="4"/>
        <v>440</v>
      </c>
      <c r="O36" s="103">
        <f t="shared" si="5"/>
        <v>100</v>
      </c>
    </row>
    <row r="37" spans="1:15" ht="27">
      <c r="A37" s="71">
        <v>30</v>
      </c>
      <c r="B37" s="71" t="s">
        <v>272</v>
      </c>
      <c r="C37" s="72" t="s">
        <v>56</v>
      </c>
      <c r="D37" s="80" t="s">
        <v>200</v>
      </c>
      <c r="E37" s="74" t="s">
        <v>57</v>
      </c>
      <c r="F37" s="74" t="s">
        <v>9</v>
      </c>
      <c r="G37" s="81">
        <v>15000</v>
      </c>
      <c r="H37" s="76">
        <v>0.05</v>
      </c>
      <c r="I37" s="89">
        <f t="shared" si="0"/>
        <v>750</v>
      </c>
      <c r="J37" s="94">
        <v>5000</v>
      </c>
      <c r="K37" s="95">
        <f t="shared" si="1"/>
        <v>250</v>
      </c>
      <c r="L37" s="96">
        <f t="shared" si="2"/>
        <v>33.333333333333336</v>
      </c>
      <c r="M37" s="108">
        <f t="shared" si="3"/>
        <v>10000</v>
      </c>
      <c r="N37" s="102">
        <f t="shared" si="4"/>
        <v>500</v>
      </c>
      <c r="O37" s="103">
        <f t="shared" si="5"/>
        <v>66.66666666666667</v>
      </c>
    </row>
    <row r="38" spans="1:15" ht="27">
      <c r="A38" s="71">
        <v>31</v>
      </c>
      <c r="B38" s="71" t="s">
        <v>273</v>
      </c>
      <c r="C38" s="72" t="s">
        <v>58</v>
      </c>
      <c r="D38" s="80" t="s">
        <v>200</v>
      </c>
      <c r="E38" s="74" t="s">
        <v>59</v>
      </c>
      <c r="F38" s="74" t="s">
        <v>9</v>
      </c>
      <c r="G38" s="81">
        <v>5000</v>
      </c>
      <c r="H38" s="76">
        <v>0.1</v>
      </c>
      <c r="I38" s="89">
        <f t="shared" si="0"/>
        <v>500</v>
      </c>
      <c r="J38" s="94">
        <v>0</v>
      </c>
      <c r="K38" s="95">
        <f t="shared" si="1"/>
        <v>0</v>
      </c>
      <c r="L38" s="96">
        <f t="shared" si="2"/>
        <v>0</v>
      </c>
      <c r="M38" s="108">
        <f t="shared" si="3"/>
        <v>5000</v>
      </c>
      <c r="N38" s="102">
        <f t="shared" si="4"/>
        <v>500</v>
      </c>
      <c r="O38" s="103">
        <f t="shared" si="5"/>
        <v>100</v>
      </c>
    </row>
    <row r="39" spans="1:15" ht="27">
      <c r="A39" s="82">
        <v>32</v>
      </c>
      <c r="B39" s="71" t="s">
        <v>274</v>
      </c>
      <c r="C39" s="83" t="s">
        <v>60</v>
      </c>
      <c r="D39" s="80" t="s">
        <v>200</v>
      </c>
      <c r="E39" s="84" t="s">
        <v>61</v>
      </c>
      <c r="F39" s="84" t="s">
        <v>9</v>
      </c>
      <c r="G39" s="81">
        <v>30000</v>
      </c>
      <c r="H39" s="76">
        <v>0.03</v>
      </c>
      <c r="I39" s="89">
        <f t="shared" si="0"/>
        <v>900</v>
      </c>
      <c r="J39" s="94">
        <v>0</v>
      </c>
      <c r="K39" s="95">
        <f t="shared" si="1"/>
        <v>0</v>
      </c>
      <c r="L39" s="96">
        <f t="shared" si="2"/>
        <v>0</v>
      </c>
      <c r="M39" s="108">
        <f t="shared" si="3"/>
        <v>30000</v>
      </c>
      <c r="N39" s="102">
        <f t="shared" si="4"/>
        <v>900</v>
      </c>
      <c r="O39" s="103">
        <f t="shared" si="5"/>
        <v>100</v>
      </c>
    </row>
    <row r="40" spans="1:15" ht="27">
      <c r="A40" s="71">
        <v>33</v>
      </c>
      <c r="B40" s="71" t="s">
        <v>275</v>
      </c>
      <c r="C40" s="72" t="s">
        <v>62</v>
      </c>
      <c r="D40" s="73" t="s">
        <v>200</v>
      </c>
      <c r="E40" s="74" t="s">
        <v>63</v>
      </c>
      <c r="F40" s="74" t="s">
        <v>9</v>
      </c>
      <c r="G40" s="75">
        <v>50</v>
      </c>
      <c r="H40" s="76">
        <v>0.2</v>
      </c>
      <c r="I40" s="88">
        <f t="shared" si="0"/>
        <v>10</v>
      </c>
      <c r="J40" s="94">
        <v>10</v>
      </c>
      <c r="K40" s="95">
        <f aca="true" t="shared" si="6" ref="K40:K71">J40*H40</f>
        <v>2</v>
      </c>
      <c r="L40" s="96">
        <f aca="true" t="shared" si="7" ref="L40:L71">(J40*100)/G40</f>
        <v>20</v>
      </c>
      <c r="M40" s="108">
        <f aca="true" t="shared" si="8" ref="M40:M71">G40-J40</f>
        <v>40</v>
      </c>
      <c r="N40" s="102">
        <f aca="true" t="shared" si="9" ref="N40:N71">M40*H40</f>
        <v>8</v>
      </c>
      <c r="O40" s="103">
        <f t="shared" si="5"/>
        <v>80</v>
      </c>
    </row>
    <row r="41" spans="1:15" ht="27">
      <c r="A41" s="71">
        <v>34</v>
      </c>
      <c r="B41" s="71" t="s">
        <v>276</v>
      </c>
      <c r="C41" s="72" t="s">
        <v>62</v>
      </c>
      <c r="D41" s="73" t="s">
        <v>200</v>
      </c>
      <c r="E41" s="74" t="s">
        <v>64</v>
      </c>
      <c r="F41" s="74" t="s">
        <v>9</v>
      </c>
      <c r="G41" s="75">
        <v>30</v>
      </c>
      <c r="H41" s="76">
        <v>0.3</v>
      </c>
      <c r="I41" s="88">
        <f t="shared" si="0"/>
        <v>9</v>
      </c>
      <c r="J41" s="94">
        <v>10</v>
      </c>
      <c r="K41" s="95">
        <f t="shared" si="6"/>
        <v>3</v>
      </c>
      <c r="L41" s="96">
        <f t="shared" si="7"/>
        <v>33.333333333333336</v>
      </c>
      <c r="M41" s="108">
        <f t="shared" si="8"/>
        <v>20</v>
      </c>
      <c r="N41" s="102">
        <f t="shared" si="9"/>
        <v>6</v>
      </c>
      <c r="O41" s="103">
        <f t="shared" si="5"/>
        <v>66.66666666666667</v>
      </c>
    </row>
    <row r="42" spans="1:15" ht="27">
      <c r="A42" s="71">
        <v>35</v>
      </c>
      <c r="B42" s="71" t="s">
        <v>277</v>
      </c>
      <c r="C42" s="72" t="s">
        <v>62</v>
      </c>
      <c r="D42" s="73" t="s">
        <v>200</v>
      </c>
      <c r="E42" s="74" t="s">
        <v>65</v>
      </c>
      <c r="F42" s="74" t="s">
        <v>9</v>
      </c>
      <c r="G42" s="75">
        <v>20</v>
      </c>
      <c r="H42" s="76">
        <v>0.37</v>
      </c>
      <c r="I42" s="88">
        <f t="shared" si="0"/>
        <v>7.4</v>
      </c>
      <c r="J42" s="94">
        <v>0</v>
      </c>
      <c r="K42" s="95">
        <f t="shared" si="6"/>
        <v>0</v>
      </c>
      <c r="L42" s="96">
        <f t="shared" si="7"/>
        <v>0</v>
      </c>
      <c r="M42" s="108">
        <f t="shared" si="8"/>
        <v>20</v>
      </c>
      <c r="N42" s="102">
        <f t="shared" si="9"/>
        <v>7.4</v>
      </c>
      <c r="O42" s="103">
        <f aca="true" t="shared" si="10" ref="O42:O73">(M42*100)/G42</f>
        <v>100</v>
      </c>
    </row>
    <row r="43" spans="1:15" ht="82.5">
      <c r="A43" s="71">
        <v>36</v>
      </c>
      <c r="B43" s="71" t="s">
        <v>278</v>
      </c>
      <c r="C43" s="72" t="s">
        <v>66</v>
      </c>
      <c r="D43" s="73" t="s">
        <v>226</v>
      </c>
      <c r="E43" s="74" t="s">
        <v>350</v>
      </c>
      <c r="F43" s="74" t="s">
        <v>9</v>
      </c>
      <c r="G43" s="75">
        <v>10</v>
      </c>
      <c r="H43" s="76">
        <v>5.24</v>
      </c>
      <c r="I43" s="88">
        <f t="shared" si="0"/>
        <v>52.400000000000006</v>
      </c>
      <c r="J43" s="94">
        <v>0</v>
      </c>
      <c r="K43" s="95">
        <f t="shared" si="6"/>
        <v>0</v>
      </c>
      <c r="L43" s="96">
        <f t="shared" si="7"/>
        <v>0</v>
      </c>
      <c r="M43" s="108">
        <f t="shared" si="8"/>
        <v>10</v>
      </c>
      <c r="N43" s="102">
        <f t="shared" si="9"/>
        <v>52.400000000000006</v>
      </c>
      <c r="O43" s="103">
        <f t="shared" si="10"/>
        <v>100</v>
      </c>
    </row>
    <row r="44" spans="1:15" ht="27">
      <c r="A44" s="71">
        <v>37</v>
      </c>
      <c r="B44" s="71" t="s">
        <v>279</v>
      </c>
      <c r="C44" s="72" t="s">
        <v>68</v>
      </c>
      <c r="D44" s="73" t="s">
        <v>201</v>
      </c>
      <c r="E44" s="74" t="s">
        <v>69</v>
      </c>
      <c r="F44" s="74" t="s">
        <v>9</v>
      </c>
      <c r="G44" s="75">
        <v>50</v>
      </c>
      <c r="H44" s="76">
        <v>1</v>
      </c>
      <c r="I44" s="88">
        <f t="shared" si="0"/>
        <v>50</v>
      </c>
      <c r="J44" s="94">
        <v>50</v>
      </c>
      <c r="K44" s="95">
        <f t="shared" si="6"/>
        <v>50</v>
      </c>
      <c r="L44" s="96">
        <f t="shared" si="7"/>
        <v>100</v>
      </c>
      <c r="M44" s="108">
        <f t="shared" si="8"/>
        <v>0</v>
      </c>
      <c r="N44" s="102">
        <f t="shared" si="9"/>
        <v>0</v>
      </c>
      <c r="O44" s="103">
        <f t="shared" si="10"/>
        <v>0</v>
      </c>
    </row>
    <row r="45" spans="1:15" ht="41.25">
      <c r="A45" s="71">
        <v>38</v>
      </c>
      <c r="B45" s="71" t="s">
        <v>280</v>
      </c>
      <c r="C45" s="72" t="s">
        <v>70</v>
      </c>
      <c r="D45" s="73" t="s">
        <v>194</v>
      </c>
      <c r="E45" s="74" t="s">
        <v>351</v>
      </c>
      <c r="F45" s="74" t="s">
        <v>9</v>
      </c>
      <c r="G45" s="75">
        <v>100</v>
      </c>
      <c r="H45" s="76">
        <v>0.28</v>
      </c>
      <c r="I45" s="88">
        <f t="shared" si="0"/>
        <v>28.000000000000004</v>
      </c>
      <c r="J45" s="94">
        <v>80</v>
      </c>
      <c r="K45" s="95">
        <f t="shared" si="6"/>
        <v>22.400000000000002</v>
      </c>
      <c r="L45" s="96">
        <f t="shared" si="7"/>
        <v>80</v>
      </c>
      <c r="M45" s="108">
        <f t="shared" si="8"/>
        <v>20</v>
      </c>
      <c r="N45" s="102">
        <f t="shared" si="9"/>
        <v>5.6000000000000005</v>
      </c>
      <c r="O45" s="103">
        <f t="shared" si="10"/>
        <v>20</v>
      </c>
    </row>
    <row r="46" spans="1:15" ht="41.25">
      <c r="A46" s="71">
        <v>39</v>
      </c>
      <c r="B46" s="71" t="s">
        <v>281</v>
      </c>
      <c r="C46" s="72" t="s">
        <v>70</v>
      </c>
      <c r="D46" s="73" t="s">
        <v>194</v>
      </c>
      <c r="E46" s="74" t="s">
        <v>352</v>
      </c>
      <c r="F46" s="74" t="s">
        <v>9</v>
      </c>
      <c r="G46" s="75">
        <v>80</v>
      </c>
      <c r="H46" s="76">
        <v>0.42</v>
      </c>
      <c r="I46" s="88">
        <f t="shared" si="0"/>
        <v>33.6</v>
      </c>
      <c r="J46" s="94">
        <v>80</v>
      </c>
      <c r="K46" s="95">
        <f t="shared" si="6"/>
        <v>33.6</v>
      </c>
      <c r="L46" s="96">
        <f t="shared" si="7"/>
        <v>100</v>
      </c>
      <c r="M46" s="108">
        <f t="shared" si="8"/>
        <v>0</v>
      </c>
      <c r="N46" s="102">
        <f t="shared" si="9"/>
        <v>0</v>
      </c>
      <c r="O46" s="103">
        <f t="shared" si="10"/>
        <v>0</v>
      </c>
    </row>
    <row r="47" spans="1:15" ht="41.25">
      <c r="A47" s="71">
        <v>40</v>
      </c>
      <c r="B47" s="71" t="s">
        <v>282</v>
      </c>
      <c r="C47" s="72" t="s">
        <v>70</v>
      </c>
      <c r="D47" s="73" t="s">
        <v>202</v>
      </c>
      <c r="E47" s="74" t="s">
        <v>353</v>
      </c>
      <c r="F47" s="74" t="s">
        <v>9</v>
      </c>
      <c r="G47" s="75">
        <v>60</v>
      </c>
      <c r="H47" s="76">
        <v>0.4</v>
      </c>
      <c r="I47" s="88">
        <f t="shared" si="0"/>
        <v>24</v>
      </c>
      <c r="J47" s="94">
        <v>40</v>
      </c>
      <c r="K47" s="95">
        <f t="shared" si="6"/>
        <v>16</v>
      </c>
      <c r="L47" s="96">
        <f t="shared" si="7"/>
        <v>66.66666666666667</v>
      </c>
      <c r="M47" s="108">
        <f t="shared" si="8"/>
        <v>20</v>
      </c>
      <c r="N47" s="102">
        <f t="shared" si="9"/>
        <v>8</v>
      </c>
      <c r="O47" s="103">
        <f t="shared" si="10"/>
        <v>33.333333333333336</v>
      </c>
    </row>
    <row r="48" spans="1:15" ht="41.25">
      <c r="A48" s="71">
        <v>41</v>
      </c>
      <c r="B48" s="71" t="s">
        <v>283</v>
      </c>
      <c r="C48" s="72" t="s">
        <v>70</v>
      </c>
      <c r="D48" s="73" t="s">
        <v>194</v>
      </c>
      <c r="E48" s="74" t="s">
        <v>354</v>
      </c>
      <c r="F48" s="74" t="s">
        <v>9</v>
      </c>
      <c r="G48" s="75">
        <v>30</v>
      </c>
      <c r="H48" s="76">
        <v>0.83</v>
      </c>
      <c r="I48" s="88">
        <f t="shared" si="0"/>
        <v>24.9</v>
      </c>
      <c r="J48" s="94">
        <v>0</v>
      </c>
      <c r="K48" s="95">
        <f t="shared" si="6"/>
        <v>0</v>
      </c>
      <c r="L48" s="96">
        <f t="shared" si="7"/>
        <v>0</v>
      </c>
      <c r="M48" s="108">
        <f t="shared" si="8"/>
        <v>30</v>
      </c>
      <c r="N48" s="102">
        <f t="shared" si="9"/>
        <v>24.9</v>
      </c>
      <c r="O48" s="103">
        <f t="shared" si="10"/>
        <v>100</v>
      </c>
    </row>
    <row r="49" spans="1:15" ht="41.25">
      <c r="A49" s="71">
        <v>42</v>
      </c>
      <c r="B49" s="71" t="s">
        <v>284</v>
      </c>
      <c r="C49" s="72" t="s">
        <v>71</v>
      </c>
      <c r="D49" s="85" t="s">
        <v>227</v>
      </c>
      <c r="E49" s="74" t="s">
        <v>355</v>
      </c>
      <c r="F49" s="74" t="s">
        <v>241</v>
      </c>
      <c r="G49" s="86">
        <v>350</v>
      </c>
      <c r="H49" s="76">
        <v>5.25</v>
      </c>
      <c r="I49" s="88">
        <f t="shared" si="0"/>
        <v>1837.5</v>
      </c>
      <c r="J49" s="94">
        <v>140</v>
      </c>
      <c r="K49" s="95">
        <f t="shared" si="6"/>
        <v>735</v>
      </c>
      <c r="L49" s="96">
        <f t="shared" si="7"/>
        <v>40</v>
      </c>
      <c r="M49" s="108">
        <f t="shared" si="8"/>
        <v>210</v>
      </c>
      <c r="N49" s="102">
        <f t="shared" si="9"/>
        <v>1102.5</v>
      </c>
      <c r="O49" s="103">
        <f t="shared" si="10"/>
        <v>60</v>
      </c>
    </row>
    <row r="50" spans="1:15" ht="41.25">
      <c r="A50" s="71">
        <v>43</v>
      </c>
      <c r="B50" s="71" t="s">
        <v>285</v>
      </c>
      <c r="C50" s="72" t="s">
        <v>73</v>
      </c>
      <c r="D50" s="85" t="s">
        <v>228</v>
      </c>
      <c r="E50" s="74" t="s">
        <v>74</v>
      </c>
      <c r="F50" s="74" t="s">
        <v>241</v>
      </c>
      <c r="G50" s="86">
        <v>25</v>
      </c>
      <c r="H50" s="76">
        <v>4.08</v>
      </c>
      <c r="I50" s="88">
        <f t="shared" si="0"/>
        <v>102</v>
      </c>
      <c r="J50" s="94">
        <v>15</v>
      </c>
      <c r="K50" s="95">
        <f t="shared" si="6"/>
        <v>61.2</v>
      </c>
      <c r="L50" s="96">
        <f t="shared" si="7"/>
        <v>60</v>
      </c>
      <c r="M50" s="108">
        <f t="shared" si="8"/>
        <v>10</v>
      </c>
      <c r="N50" s="102">
        <f t="shared" si="9"/>
        <v>40.8</v>
      </c>
      <c r="O50" s="103">
        <f t="shared" si="10"/>
        <v>40</v>
      </c>
    </row>
    <row r="51" spans="1:15" ht="41.25">
      <c r="A51" s="71">
        <v>44</v>
      </c>
      <c r="B51" s="71" t="s">
        <v>286</v>
      </c>
      <c r="C51" s="72" t="s">
        <v>75</v>
      </c>
      <c r="D51" s="85" t="s">
        <v>195</v>
      </c>
      <c r="E51" s="74" t="s">
        <v>76</v>
      </c>
      <c r="F51" s="74" t="s">
        <v>242</v>
      </c>
      <c r="G51" s="86">
        <v>20</v>
      </c>
      <c r="H51" s="76">
        <v>0.63</v>
      </c>
      <c r="I51" s="88">
        <f t="shared" si="0"/>
        <v>12.6</v>
      </c>
      <c r="J51" s="94">
        <v>5</v>
      </c>
      <c r="K51" s="95">
        <f t="shared" si="6"/>
        <v>3.15</v>
      </c>
      <c r="L51" s="96">
        <f t="shared" si="7"/>
        <v>25</v>
      </c>
      <c r="M51" s="108">
        <f t="shared" si="8"/>
        <v>15</v>
      </c>
      <c r="N51" s="102">
        <f t="shared" si="9"/>
        <v>9.45</v>
      </c>
      <c r="O51" s="103">
        <f t="shared" si="10"/>
        <v>75</v>
      </c>
    </row>
    <row r="52" spans="1:15" ht="41.25">
      <c r="A52" s="71">
        <v>45</v>
      </c>
      <c r="B52" s="71" t="s">
        <v>287</v>
      </c>
      <c r="C52" s="72" t="s">
        <v>75</v>
      </c>
      <c r="D52" s="85" t="s">
        <v>195</v>
      </c>
      <c r="E52" s="74" t="s">
        <v>77</v>
      </c>
      <c r="F52" s="74" t="s">
        <v>242</v>
      </c>
      <c r="G52" s="86">
        <v>20</v>
      </c>
      <c r="H52" s="76">
        <v>1.36</v>
      </c>
      <c r="I52" s="88">
        <f t="shared" si="0"/>
        <v>27.200000000000003</v>
      </c>
      <c r="J52" s="94">
        <v>5</v>
      </c>
      <c r="K52" s="95">
        <f t="shared" si="6"/>
        <v>6.800000000000001</v>
      </c>
      <c r="L52" s="96">
        <f t="shared" si="7"/>
        <v>25</v>
      </c>
      <c r="M52" s="108">
        <f t="shared" si="8"/>
        <v>15</v>
      </c>
      <c r="N52" s="102">
        <f t="shared" si="9"/>
        <v>20.400000000000002</v>
      </c>
      <c r="O52" s="103">
        <f t="shared" si="10"/>
        <v>75</v>
      </c>
    </row>
    <row r="53" spans="1:15" ht="34.5" customHeight="1">
      <c r="A53" s="71">
        <v>46</v>
      </c>
      <c r="B53" s="71" t="s">
        <v>288</v>
      </c>
      <c r="C53" s="72" t="s">
        <v>78</v>
      </c>
      <c r="D53" s="73" t="s">
        <v>194</v>
      </c>
      <c r="E53" s="74" t="s">
        <v>79</v>
      </c>
      <c r="F53" s="74" t="s">
        <v>9</v>
      </c>
      <c r="G53" s="75">
        <v>30</v>
      </c>
      <c r="H53" s="76">
        <v>0.52</v>
      </c>
      <c r="I53" s="88">
        <f t="shared" si="0"/>
        <v>15.600000000000001</v>
      </c>
      <c r="J53" s="94">
        <v>11</v>
      </c>
      <c r="K53" s="95">
        <f t="shared" si="6"/>
        <v>5.720000000000001</v>
      </c>
      <c r="L53" s="96">
        <f t="shared" si="7"/>
        <v>36.666666666666664</v>
      </c>
      <c r="M53" s="108">
        <f t="shared" si="8"/>
        <v>19</v>
      </c>
      <c r="N53" s="102">
        <f t="shared" si="9"/>
        <v>9.88</v>
      </c>
      <c r="O53" s="103">
        <f t="shared" si="10"/>
        <v>63.333333333333336</v>
      </c>
    </row>
    <row r="54" spans="1:15" ht="27">
      <c r="A54" s="71">
        <v>47</v>
      </c>
      <c r="B54" s="71" t="s">
        <v>289</v>
      </c>
      <c r="C54" s="72" t="s">
        <v>80</v>
      </c>
      <c r="D54" s="73" t="s">
        <v>189</v>
      </c>
      <c r="E54" s="74" t="s">
        <v>81</v>
      </c>
      <c r="F54" s="74" t="s">
        <v>32</v>
      </c>
      <c r="G54" s="75">
        <v>20</v>
      </c>
      <c r="H54" s="76">
        <v>2.18</v>
      </c>
      <c r="I54" s="88">
        <f t="shared" si="0"/>
        <v>43.6</v>
      </c>
      <c r="J54" s="94">
        <v>10</v>
      </c>
      <c r="K54" s="95">
        <f t="shared" si="6"/>
        <v>21.8</v>
      </c>
      <c r="L54" s="96">
        <f t="shared" si="7"/>
        <v>50</v>
      </c>
      <c r="M54" s="108">
        <f t="shared" si="8"/>
        <v>10</v>
      </c>
      <c r="N54" s="102">
        <f t="shared" si="9"/>
        <v>21.8</v>
      </c>
      <c r="O54" s="103">
        <f t="shared" si="10"/>
        <v>50</v>
      </c>
    </row>
    <row r="55" spans="1:15" ht="82.5">
      <c r="A55" s="71">
        <v>48</v>
      </c>
      <c r="B55" s="71" t="s">
        <v>290</v>
      </c>
      <c r="C55" s="72" t="s">
        <v>82</v>
      </c>
      <c r="D55" s="73" t="s">
        <v>229</v>
      </c>
      <c r="E55" s="74" t="s">
        <v>356</v>
      </c>
      <c r="F55" s="74" t="s">
        <v>32</v>
      </c>
      <c r="G55" s="75">
        <v>10</v>
      </c>
      <c r="H55" s="76">
        <v>10.17</v>
      </c>
      <c r="I55" s="88">
        <f t="shared" si="0"/>
        <v>101.7</v>
      </c>
      <c r="J55" s="94">
        <v>0</v>
      </c>
      <c r="K55" s="95">
        <f t="shared" si="6"/>
        <v>0</v>
      </c>
      <c r="L55" s="96">
        <f t="shared" si="7"/>
        <v>0</v>
      </c>
      <c r="M55" s="108">
        <f t="shared" si="8"/>
        <v>10</v>
      </c>
      <c r="N55" s="102">
        <f t="shared" si="9"/>
        <v>101.7</v>
      </c>
      <c r="O55" s="103">
        <f t="shared" si="10"/>
        <v>100</v>
      </c>
    </row>
    <row r="56" spans="1:15" ht="41.25">
      <c r="A56" s="71">
        <v>49</v>
      </c>
      <c r="B56" s="71" t="s">
        <v>291</v>
      </c>
      <c r="C56" s="72" t="s">
        <v>84</v>
      </c>
      <c r="D56" s="73" t="s">
        <v>203</v>
      </c>
      <c r="E56" s="74" t="s">
        <v>357</v>
      </c>
      <c r="F56" s="74" t="s">
        <v>9</v>
      </c>
      <c r="G56" s="75">
        <v>708</v>
      </c>
      <c r="H56" s="76">
        <v>2.99</v>
      </c>
      <c r="I56" s="88">
        <f t="shared" si="0"/>
        <v>2116.92</v>
      </c>
      <c r="J56" s="94">
        <v>336</v>
      </c>
      <c r="K56" s="95">
        <f t="shared" si="6"/>
        <v>1004.6400000000001</v>
      </c>
      <c r="L56" s="96">
        <f t="shared" si="7"/>
        <v>47.45762711864407</v>
      </c>
      <c r="M56" s="108">
        <f t="shared" si="8"/>
        <v>372</v>
      </c>
      <c r="N56" s="102">
        <f t="shared" si="9"/>
        <v>1112.28</v>
      </c>
      <c r="O56" s="103">
        <f t="shared" si="10"/>
        <v>52.54237288135593</v>
      </c>
    </row>
    <row r="57" spans="1:15" ht="54.75">
      <c r="A57" s="71">
        <v>50</v>
      </c>
      <c r="B57" s="71" t="s">
        <v>292</v>
      </c>
      <c r="C57" s="72" t="s">
        <v>86</v>
      </c>
      <c r="D57" s="73" t="s">
        <v>195</v>
      </c>
      <c r="E57" s="74" t="s">
        <v>87</v>
      </c>
      <c r="F57" s="74" t="s">
        <v>9</v>
      </c>
      <c r="G57" s="75">
        <v>20</v>
      </c>
      <c r="H57" s="76">
        <v>1.98</v>
      </c>
      <c r="I57" s="88">
        <f t="shared" si="0"/>
        <v>39.6</v>
      </c>
      <c r="J57" s="94">
        <v>5</v>
      </c>
      <c r="K57" s="95">
        <f t="shared" si="6"/>
        <v>9.9</v>
      </c>
      <c r="L57" s="96">
        <f t="shared" si="7"/>
        <v>25</v>
      </c>
      <c r="M57" s="108">
        <f t="shared" si="8"/>
        <v>15</v>
      </c>
      <c r="N57" s="102">
        <f t="shared" si="9"/>
        <v>29.7</v>
      </c>
      <c r="O57" s="103">
        <f t="shared" si="10"/>
        <v>75</v>
      </c>
    </row>
    <row r="58" spans="1:15" ht="41.25">
      <c r="A58" s="71">
        <v>51</v>
      </c>
      <c r="B58" s="71" t="s">
        <v>293</v>
      </c>
      <c r="C58" s="72" t="s">
        <v>88</v>
      </c>
      <c r="D58" s="73" t="s">
        <v>204</v>
      </c>
      <c r="E58" s="74" t="s">
        <v>89</v>
      </c>
      <c r="F58" s="74" t="s">
        <v>9</v>
      </c>
      <c r="G58" s="75">
        <v>15</v>
      </c>
      <c r="H58" s="76">
        <v>2.45</v>
      </c>
      <c r="I58" s="88">
        <f t="shared" si="0"/>
        <v>36.75</v>
      </c>
      <c r="J58" s="94">
        <v>5</v>
      </c>
      <c r="K58" s="95">
        <f t="shared" si="6"/>
        <v>12.25</v>
      </c>
      <c r="L58" s="96">
        <f t="shared" si="7"/>
        <v>33.333333333333336</v>
      </c>
      <c r="M58" s="108">
        <f t="shared" si="8"/>
        <v>10</v>
      </c>
      <c r="N58" s="102">
        <f t="shared" si="9"/>
        <v>24.5</v>
      </c>
      <c r="O58" s="103">
        <f t="shared" si="10"/>
        <v>66.66666666666667</v>
      </c>
    </row>
    <row r="59" spans="1:15" ht="41.25">
      <c r="A59" s="71">
        <v>52</v>
      </c>
      <c r="B59" s="71" t="s">
        <v>294</v>
      </c>
      <c r="C59" s="72" t="s">
        <v>90</v>
      </c>
      <c r="D59" s="73" t="s">
        <v>205</v>
      </c>
      <c r="E59" s="74" t="s">
        <v>91</v>
      </c>
      <c r="F59" s="74" t="s">
        <v>9</v>
      </c>
      <c r="G59" s="75">
        <v>300</v>
      </c>
      <c r="H59" s="76">
        <v>4.46</v>
      </c>
      <c r="I59" s="88">
        <f t="shared" si="0"/>
        <v>1338</v>
      </c>
      <c r="J59" s="94">
        <v>0</v>
      </c>
      <c r="K59" s="95">
        <f t="shared" si="6"/>
        <v>0</v>
      </c>
      <c r="L59" s="96">
        <f t="shared" si="7"/>
        <v>0</v>
      </c>
      <c r="M59" s="108">
        <f t="shared" si="8"/>
        <v>300</v>
      </c>
      <c r="N59" s="102">
        <f t="shared" si="9"/>
        <v>1338</v>
      </c>
      <c r="O59" s="103">
        <f t="shared" si="10"/>
        <v>100</v>
      </c>
    </row>
    <row r="60" spans="1:15" ht="54.75">
      <c r="A60" s="71">
        <v>53</v>
      </c>
      <c r="B60" s="71" t="s">
        <v>295</v>
      </c>
      <c r="C60" s="72" t="s">
        <v>92</v>
      </c>
      <c r="D60" s="73" t="s">
        <v>206</v>
      </c>
      <c r="E60" s="74" t="s">
        <v>93</v>
      </c>
      <c r="F60" s="74" t="s">
        <v>9</v>
      </c>
      <c r="G60" s="75">
        <v>50</v>
      </c>
      <c r="H60" s="76">
        <v>0.38</v>
      </c>
      <c r="I60" s="88">
        <f t="shared" si="0"/>
        <v>19</v>
      </c>
      <c r="J60" s="94">
        <v>25</v>
      </c>
      <c r="K60" s="95">
        <f t="shared" si="6"/>
        <v>9.5</v>
      </c>
      <c r="L60" s="96">
        <f t="shared" si="7"/>
        <v>50</v>
      </c>
      <c r="M60" s="108">
        <f t="shared" si="8"/>
        <v>25</v>
      </c>
      <c r="N60" s="102">
        <f t="shared" si="9"/>
        <v>9.5</v>
      </c>
      <c r="O60" s="103">
        <f t="shared" si="10"/>
        <v>50</v>
      </c>
    </row>
    <row r="61" spans="1:15" ht="27">
      <c r="A61" s="71">
        <v>54</v>
      </c>
      <c r="B61" s="71" t="s">
        <v>296</v>
      </c>
      <c r="C61" s="72" t="s">
        <v>94</v>
      </c>
      <c r="D61" s="73" t="s">
        <v>207</v>
      </c>
      <c r="E61" s="74" t="s">
        <v>95</v>
      </c>
      <c r="F61" s="74" t="s">
        <v>9</v>
      </c>
      <c r="G61" s="75">
        <v>200</v>
      </c>
      <c r="H61" s="76">
        <v>0.26</v>
      </c>
      <c r="I61" s="88">
        <f t="shared" si="0"/>
        <v>52</v>
      </c>
      <c r="J61" s="94">
        <v>100</v>
      </c>
      <c r="K61" s="95">
        <f t="shared" si="6"/>
        <v>26</v>
      </c>
      <c r="L61" s="96">
        <f t="shared" si="7"/>
        <v>50</v>
      </c>
      <c r="M61" s="108">
        <f t="shared" si="8"/>
        <v>100</v>
      </c>
      <c r="N61" s="102">
        <f t="shared" si="9"/>
        <v>26</v>
      </c>
      <c r="O61" s="103">
        <f t="shared" si="10"/>
        <v>50</v>
      </c>
    </row>
    <row r="62" spans="1:15" ht="69">
      <c r="A62" s="71">
        <v>55</v>
      </c>
      <c r="B62" s="71" t="s">
        <v>297</v>
      </c>
      <c r="C62" s="72" t="s">
        <v>96</v>
      </c>
      <c r="D62" s="73" t="s">
        <v>230</v>
      </c>
      <c r="E62" s="74" t="s">
        <v>165</v>
      </c>
      <c r="F62" s="74" t="s">
        <v>9</v>
      </c>
      <c r="G62" s="75">
        <v>10</v>
      </c>
      <c r="H62" s="76">
        <v>7.64</v>
      </c>
      <c r="I62" s="88">
        <f t="shared" si="0"/>
        <v>76.39999999999999</v>
      </c>
      <c r="J62" s="94">
        <v>0</v>
      </c>
      <c r="K62" s="95">
        <f t="shared" si="6"/>
        <v>0</v>
      </c>
      <c r="L62" s="96">
        <f t="shared" si="7"/>
        <v>0</v>
      </c>
      <c r="M62" s="108">
        <f t="shared" si="8"/>
        <v>10</v>
      </c>
      <c r="N62" s="102">
        <f t="shared" si="9"/>
        <v>76.39999999999999</v>
      </c>
      <c r="O62" s="103">
        <f t="shared" si="10"/>
        <v>100</v>
      </c>
    </row>
    <row r="63" spans="1:15" ht="41.25">
      <c r="A63" s="71">
        <v>56</v>
      </c>
      <c r="B63" s="71" t="s">
        <v>298</v>
      </c>
      <c r="C63" s="77" t="s">
        <v>97</v>
      </c>
      <c r="D63" s="78" t="s">
        <v>189</v>
      </c>
      <c r="E63" s="79" t="s">
        <v>98</v>
      </c>
      <c r="F63" s="79" t="s">
        <v>32</v>
      </c>
      <c r="G63" s="75">
        <v>25</v>
      </c>
      <c r="H63" s="76">
        <v>2.29</v>
      </c>
      <c r="I63" s="88">
        <f t="shared" si="0"/>
        <v>57.25</v>
      </c>
      <c r="J63" s="94">
        <v>10</v>
      </c>
      <c r="K63" s="95">
        <f t="shared" si="6"/>
        <v>22.9</v>
      </c>
      <c r="L63" s="96">
        <f t="shared" si="7"/>
        <v>40</v>
      </c>
      <c r="M63" s="108">
        <f t="shared" si="8"/>
        <v>15</v>
      </c>
      <c r="N63" s="102">
        <f t="shared" si="9"/>
        <v>34.35</v>
      </c>
      <c r="O63" s="103">
        <f t="shared" si="10"/>
        <v>60</v>
      </c>
    </row>
    <row r="64" spans="1:15" ht="41.25">
      <c r="A64" s="71">
        <v>57</v>
      </c>
      <c r="B64" s="71" t="s">
        <v>299</v>
      </c>
      <c r="C64" s="72" t="s">
        <v>99</v>
      </c>
      <c r="D64" s="73" t="s">
        <v>189</v>
      </c>
      <c r="E64" s="74" t="s">
        <v>98</v>
      </c>
      <c r="F64" s="74" t="s">
        <v>32</v>
      </c>
      <c r="G64" s="75">
        <v>15</v>
      </c>
      <c r="H64" s="76">
        <v>7.17</v>
      </c>
      <c r="I64" s="88">
        <f t="shared" si="0"/>
        <v>107.55</v>
      </c>
      <c r="J64" s="94">
        <v>0</v>
      </c>
      <c r="K64" s="95">
        <f t="shared" si="6"/>
        <v>0</v>
      </c>
      <c r="L64" s="96">
        <f t="shared" si="7"/>
        <v>0</v>
      </c>
      <c r="M64" s="108">
        <f t="shared" si="8"/>
        <v>15</v>
      </c>
      <c r="N64" s="102">
        <f t="shared" si="9"/>
        <v>107.55</v>
      </c>
      <c r="O64" s="103">
        <f t="shared" si="10"/>
        <v>100</v>
      </c>
    </row>
    <row r="65" spans="1:15" ht="31.5" customHeight="1">
      <c r="A65" s="71">
        <v>58</v>
      </c>
      <c r="B65" s="71" t="s">
        <v>300</v>
      </c>
      <c r="C65" s="72" t="s">
        <v>166</v>
      </c>
      <c r="D65" s="73" t="s">
        <v>209</v>
      </c>
      <c r="E65" s="74" t="s">
        <v>167</v>
      </c>
      <c r="F65" s="74" t="s">
        <v>9</v>
      </c>
      <c r="G65" s="75">
        <v>50</v>
      </c>
      <c r="H65" s="76">
        <v>0.54</v>
      </c>
      <c r="I65" s="88">
        <f t="shared" si="0"/>
        <v>27</v>
      </c>
      <c r="J65" s="94">
        <v>0</v>
      </c>
      <c r="K65" s="95">
        <f t="shared" si="6"/>
        <v>0</v>
      </c>
      <c r="L65" s="96">
        <f t="shared" si="7"/>
        <v>0</v>
      </c>
      <c r="M65" s="108">
        <f t="shared" si="8"/>
        <v>50</v>
      </c>
      <c r="N65" s="102">
        <f t="shared" si="9"/>
        <v>27</v>
      </c>
      <c r="O65" s="103">
        <f t="shared" si="10"/>
        <v>100</v>
      </c>
    </row>
    <row r="66" spans="1:15" ht="24.75" customHeight="1">
      <c r="A66" s="71">
        <v>59</v>
      </c>
      <c r="B66" s="71" t="s">
        <v>301</v>
      </c>
      <c r="C66" s="72" t="s">
        <v>100</v>
      </c>
      <c r="D66" s="73" t="s">
        <v>209</v>
      </c>
      <c r="E66" s="74" t="s">
        <v>101</v>
      </c>
      <c r="F66" s="74" t="s">
        <v>9</v>
      </c>
      <c r="G66" s="75">
        <v>50</v>
      </c>
      <c r="H66" s="76">
        <v>0.55</v>
      </c>
      <c r="I66" s="88">
        <f t="shared" si="0"/>
        <v>27.500000000000004</v>
      </c>
      <c r="J66" s="94">
        <v>0</v>
      </c>
      <c r="K66" s="95">
        <f t="shared" si="6"/>
        <v>0</v>
      </c>
      <c r="L66" s="96">
        <f t="shared" si="7"/>
        <v>0</v>
      </c>
      <c r="M66" s="108">
        <f t="shared" si="8"/>
        <v>50</v>
      </c>
      <c r="N66" s="102">
        <f t="shared" si="9"/>
        <v>27.500000000000004</v>
      </c>
      <c r="O66" s="103">
        <f t="shared" si="10"/>
        <v>100</v>
      </c>
    </row>
    <row r="67" spans="1:15" ht="27">
      <c r="A67" s="71">
        <v>60</v>
      </c>
      <c r="B67" s="71" t="s">
        <v>302</v>
      </c>
      <c r="C67" s="77" t="s">
        <v>102</v>
      </c>
      <c r="D67" s="78" t="s">
        <v>204</v>
      </c>
      <c r="E67" s="79" t="s">
        <v>103</v>
      </c>
      <c r="F67" s="79" t="s">
        <v>9</v>
      </c>
      <c r="G67" s="75">
        <v>6</v>
      </c>
      <c r="H67" s="76">
        <v>0.79</v>
      </c>
      <c r="I67" s="88">
        <f t="shared" si="0"/>
        <v>4.74</v>
      </c>
      <c r="J67" s="94">
        <v>2</v>
      </c>
      <c r="K67" s="95">
        <f t="shared" si="6"/>
        <v>1.58</v>
      </c>
      <c r="L67" s="96">
        <f t="shared" si="7"/>
        <v>33.333333333333336</v>
      </c>
      <c r="M67" s="108">
        <f t="shared" si="8"/>
        <v>4</v>
      </c>
      <c r="N67" s="102">
        <f t="shared" si="9"/>
        <v>3.16</v>
      </c>
      <c r="O67" s="103">
        <f t="shared" si="10"/>
        <v>66.66666666666667</v>
      </c>
    </row>
    <row r="68" spans="1:15" ht="82.5">
      <c r="A68" s="71">
        <v>61</v>
      </c>
      <c r="B68" s="71" t="s">
        <v>303</v>
      </c>
      <c r="C68" s="72" t="s">
        <v>104</v>
      </c>
      <c r="D68" s="73" t="s">
        <v>210</v>
      </c>
      <c r="E68" s="74" t="s">
        <v>105</v>
      </c>
      <c r="F68" s="74" t="s">
        <v>9</v>
      </c>
      <c r="G68" s="75">
        <v>40</v>
      </c>
      <c r="H68" s="76">
        <v>3.8</v>
      </c>
      <c r="I68" s="88">
        <f t="shared" si="0"/>
        <v>152</v>
      </c>
      <c r="J68" s="94">
        <v>0</v>
      </c>
      <c r="K68" s="95">
        <f t="shared" si="6"/>
        <v>0</v>
      </c>
      <c r="L68" s="96">
        <f t="shared" si="7"/>
        <v>0</v>
      </c>
      <c r="M68" s="108">
        <f t="shared" si="8"/>
        <v>40</v>
      </c>
      <c r="N68" s="102">
        <f t="shared" si="9"/>
        <v>152</v>
      </c>
      <c r="O68" s="103">
        <f t="shared" si="10"/>
        <v>100</v>
      </c>
    </row>
    <row r="69" spans="1:15" ht="96">
      <c r="A69" s="71">
        <v>62</v>
      </c>
      <c r="B69" s="71" t="s">
        <v>304</v>
      </c>
      <c r="C69" s="72" t="s">
        <v>106</v>
      </c>
      <c r="D69" s="73" t="s">
        <v>210</v>
      </c>
      <c r="E69" s="74" t="s">
        <v>107</v>
      </c>
      <c r="F69" s="74" t="s">
        <v>9</v>
      </c>
      <c r="G69" s="75">
        <v>100</v>
      </c>
      <c r="H69" s="76">
        <v>3.03</v>
      </c>
      <c r="I69" s="88">
        <f t="shared" si="0"/>
        <v>303</v>
      </c>
      <c r="J69" s="94">
        <v>15</v>
      </c>
      <c r="K69" s="95">
        <f t="shared" si="6"/>
        <v>45.449999999999996</v>
      </c>
      <c r="L69" s="96">
        <f t="shared" si="7"/>
        <v>15</v>
      </c>
      <c r="M69" s="108">
        <f t="shared" si="8"/>
        <v>85</v>
      </c>
      <c r="N69" s="102">
        <f t="shared" si="9"/>
        <v>257.55</v>
      </c>
      <c r="O69" s="103">
        <f t="shared" si="10"/>
        <v>85</v>
      </c>
    </row>
    <row r="70" spans="1:15" ht="96">
      <c r="A70" s="71">
        <v>63</v>
      </c>
      <c r="B70" s="71" t="s">
        <v>305</v>
      </c>
      <c r="C70" s="72" t="s">
        <v>108</v>
      </c>
      <c r="D70" s="73" t="s">
        <v>210</v>
      </c>
      <c r="E70" s="74" t="s">
        <v>109</v>
      </c>
      <c r="F70" s="74" t="s">
        <v>9</v>
      </c>
      <c r="G70" s="75">
        <v>200</v>
      </c>
      <c r="H70" s="76">
        <v>3.03</v>
      </c>
      <c r="I70" s="88">
        <f t="shared" si="0"/>
        <v>606</v>
      </c>
      <c r="J70" s="94">
        <v>145</v>
      </c>
      <c r="K70" s="95">
        <f t="shared" si="6"/>
        <v>439.34999999999997</v>
      </c>
      <c r="L70" s="96">
        <f t="shared" si="7"/>
        <v>72.5</v>
      </c>
      <c r="M70" s="108">
        <f t="shared" si="8"/>
        <v>55</v>
      </c>
      <c r="N70" s="102">
        <f t="shared" si="9"/>
        <v>166.64999999999998</v>
      </c>
      <c r="O70" s="103">
        <f t="shared" si="10"/>
        <v>27.5</v>
      </c>
    </row>
    <row r="71" spans="1:15" ht="82.5">
      <c r="A71" s="71">
        <v>64</v>
      </c>
      <c r="B71" s="71" t="s">
        <v>243</v>
      </c>
      <c r="C71" s="72" t="s">
        <v>110</v>
      </c>
      <c r="D71" s="73" t="s">
        <v>194</v>
      </c>
      <c r="E71" s="74" t="s">
        <v>111</v>
      </c>
      <c r="F71" s="74" t="s">
        <v>9</v>
      </c>
      <c r="G71" s="75">
        <v>20</v>
      </c>
      <c r="H71" s="76">
        <v>4.24</v>
      </c>
      <c r="I71" s="88">
        <f t="shared" si="0"/>
        <v>84.80000000000001</v>
      </c>
      <c r="J71" s="94">
        <v>0</v>
      </c>
      <c r="K71" s="95">
        <f t="shared" si="6"/>
        <v>0</v>
      </c>
      <c r="L71" s="96">
        <f t="shared" si="7"/>
        <v>0</v>
      </c>
      <c r="M71" s="108">
        <f t="shared" si="8"/>
        <v>20</v>
      </c>
      <c r="N71" s="102">
        <f t="shared" si="9"/>
        <v>84.80000000000001</v>
      </c>
      <c r="O71" s="103">
        <f t="shared" si="10"/>
        <v>100</v>
      </c>
    </row>
    <row r="72" spans="1:15" ht="41.25">
      <c r="A72" s="71">
        <v>65</v>
      </c>
      <c r="B72" s="71" t="s">
        <v>306</v>
      </c>
      <c r="C72" s="72" t="s">
        <v>112</v>
      </c>
      <c r="D72" s="73" t="s">
        <v>211</v>
      </c>
      <c r="E72" s="74" t="s">
        <v>113</v>
      </c>
      <c r="F72" s="74" t="s">
        <v>32</v>
      </c>
      <c r="G72" s="75">
        <v>15</v>
      </c>
      <c r="H72" s="76">
        <v>0.4</v>
      </c>
      <c r="I72" s="88">
        <f aca="true" t="shared" si="11" ref="I72:I97">G72*H72</f>
        <v>6</v>
      </c>
      <c r="J72" s="94">
        <v>0</v>
      </c>
      <c r="K72" s="95">
        <f aca="true" t="shared" si="12" ref="K72:K97">J72*H72</f>
        <v>0</v>
      </c>
      <c r="L72" s="96">
        <f aca="true" t="shared" si="13" ref="L72:L97">(J72*100)/G72</f>
        <v>0</v>
      </c>
      <c r="M72" s="108">
        <f aca="true" t="shared" si="14" ref="M72:M97">G72-J72</f>
        <v>15</v>
      </c>
      <c r="N72" s="102">
        <f aca="true" t="shared" si="15" ref="N72:N97">M72*H72</f>
        <v>6</v>
      </c>
      <c r="O72" s="103">
        <f t="shared" si="10"/>
        <v>100</v>
      </c>
    </row>
    <row r="73" spans="1:15" ht="41.25">
      <c r="A73" s="71">
        <v>66</v>
      </c>
      <c r="B73" s="71" t="s">
        <v>307</v>
      </c>
      <c r="C73" s="72" t="s">
        <v>112</v>
      </c>
      <c r="D73" s="73" t="s">
        <v>211</v>
      </c>
      <c r="E73" s="74" t="s">
        <v>114</v>
      </c>
      <c r="F73" s="74" t="s">
        <v>32</v>
      </c>
      <c r="G73" s="75">
        <v>90</v>
      </c>
      <c r="H73" s="76">
        <v>0.4</v>
      </c>
      <c r="I73" s="88">
        <f t="shared" si="11"/>
        <v>36</v>
      </c>
      <c r="J73" s="94">
        <v>90</v>
      </c>
      <c r="K73" s="95">
        <f t="shared" si="12"/>
        <v>36</v>
      </c>
      <c r="L73" s="96">
        <f t="shared" si="13"/>
        <v>100</v>
      </c>
      <c r="M73" s="108">
        <f t="shared" si="14"/>
        <v>0</v>
      </c>
      <c r="N73" s="102">
        <f t="shared" si="15"/>
        <v>0</v>
      </c>
      <c r="O73" s="103">
        <f t="shared" si="10"/>
        <v>0</v>
      </c>
    </row>
    <row r="74" spans="1:15" ht="27">
      <c r="A74" s="71">
        <v>67</v>
      </c>
      <c r="B74" s="71" t="s">
        <v>309</v>
      </c>
      <c r="C74" s="72" t="s">
        <v>115</v>
      </c>
      <c r="D74" s="73" t="s">
        <v>195</v>
      </c>
      <c r="E74" s="74" t="s">
        <v>116</v>
      </c>
      <c r="F74" s="74" t="s">
        <v>32</v>
      </c>
      <c r="G74" s="75">
        <v>150</v>
      </c>
      <c r="H74" s="76">
        <v>0.38</v>
      </c>
      <c r="I74" s="88">
        <f t="shared" si="11"/>
        <v>57</v>
      </c>
      <c r="J74" s="94">
        <v>70</v>
      </c>
      <c r="K74" s="95">
        <f t="shared" si="12"/>
        <v>26.6</v>
      </c>
      <c r="L74" s="96">
        <f t="shared" si="13"/>
        <v>46.666666666666664</v>
      </c>
      <c r="M74" s="108">
        <f t="shared" si="14"/>
        <v>80</v>
      </c>
      <c r="N74" s="102">
        <f t="shared" si="15"/>
        <v>30.4</v>
      </c>
      <c r="O74" s="103">
        <f aca="true" t="shared" si="16" ref="O74:O97">(M74*100)/G74</f>
        <v>53.333333333333336</v>
      </c>
    </row>
    <row r="75" spans="1:15" ht="13.5">
      <c r="A75" s="71">
        <v>68</v>
      </c>
      <c r="B75" s="71" t="s">
        <v>308</v>
      </c>
      <c r="C75" s="72" t="s">
        <v>117</v>
      </c>
      <c r="D75" s="73" t="s">
        <v>195</v>
      </c>
      <c r="E75" s="74" t="s">
        <v>118</v>
      </c>
      <c r="F75" s="74" t="s">
        <v>32</v>
      </c>
      <c r="G75" s="75">
        <v>80</v>
      </c>
      <c r="H75" s="76">
        <v>0.75</v>
      </c>
      <c r="I75" s="88">
        <f t="shared" si="11"/>
        <v>60</v>
      </c>
      <c r="J75" s="94">
        <v>30</v>
      </c>
      <c r="K75" s="95">
        <f t="shared" si="12"/>
        <v>22.5</v>
      </c>
      <c r="L75" s="96">
        <f t="shared" si="13"/>
        <v>37.5</v>
      </c>
      <c r="M75" s="108">
        <f t="shared" si="14"/>
        <v>50</v>
      </c>
      <c r="N75" s="102">
        <f t="shared" si="15"/>
        <v>37.5</v>
      </c>
      <c r="O75" s="103">
        <f t="shared" si="16"/>
        <v>62.5</v>
      </c>
    </row>
    <row r="76" spans="1:15" ht="27">
      <c r="A76" s="71">
        <v>69</v>
      </c>
      <c r="B76" s="71" t="s">
        <v>310</v>
      </c>
      <c r="C76" s="72" t="s">
        <v>119</v>
      </c>
      <c r="D76" s="73" t="s">
        <v>195</v>
      </c>
      <c r="E76" s="74" t="s">
        <v>120</v>
      </c>
      <c r="F76" s="74" t="s">
        <v>32</v>
      </c>
      <c r="G76" s="75">
        <v>50</v>
      </c>
      <c r="H76" s="76">
        <v>0.58</v>
      </c>
      <c r="I76" s="88">
        <f t="shared" si="11"/>
        <v>28.999999999999996</v>
      </c>
      <c r="J76" s="94">
        <v>50</v>
      </c>
      <c r="K76" s="95">
        <f t="shared" si="12"/>
        <v>28.999999999999996</v>
      </c>
      <c r="L76" s="96">
        <f t="shared" si="13"/>
        <v>100</v>
      </c>
      <c r="M76" s="108">
        <f t="shared" si="14"/>
        <v>0</v>
      </c>
      <c r="N76" s="102">
        <f t="shared" si="15"/>
        <v>0</v>
      </c>
      <c r="O76" s="103">
        <f t="shared" si="16"/>
        <v>0</v>
      </c>
    </row>
    <row r="77" spans="1:15" ht="54.75">
      <c r="A77" s="71">
        <v>70</v>
      </c>
      <c r="B77" s="71" t="s">
        <v>311</v>
      </c>
      <c r="C77" s="72" t="s">
        <v>121</v>
      </c>
      <c r="D77" s="73" t="s">
        <v>208</v>
      </c>
      <c r="E77" s="74" t="s">
        <v>122</v>
      </c>
      <c r="F77" s="74" t="s">
        <v>9</v>
      </c>
      <c r="G77" s="75">
        <v>15</v>
      </c>
      <c r="H77" s="76">
        <v>3.21</v>
      </c>
      <c r="I77" s="88">
        <f t="shared" si="11"/>
        <v>48.15</v>
      </c>
      <c r="J77" s="94">
        <v>15</v>
      </c>
      <c r="K77" s="95">
        <f t="shared" si="12"/>
        <v>48.15</v>
      </c>
      <c r="L77" s="96">
        <f t="shared" si="13"/>
        <v>100</v>
      </c>
      <c r="M77" s="108">
        <f t="shared" si="14"/>
        <v>0</v>
      </c>
      <c r="N77" s="102">
        <f t="shared" si="15"/>
        <v>0</v>
      </c>
      <c r="O77" s="103">
        <f t="shared" si="16"/>
        <v>0</v>
      </c>
    </row>
    <row r="78" spans="1:15" ht="27">
      <c r="A78" s="71">
        <v>71</v>
      </c>
      <c r="B78" s="71" t="s">
        <v>312</v>
      </c>
      <c r="C78" s="77" t="s">
        <v>123</v>
      </c>
      <c r="D78" s="78" t="s">
        <v>195</v>
      </c>
      <c r="E78" s="79" t="s">
        <v>124</v>
      </c>
      <c r="F78" s="79" t="s">
        <v>9</v>
      </c>
      <c r="G78" s="75">
        <v>20</v>
      </c>
      <c r="H78" s="76">
        <v>0.13</v>
      </c>
      <c r="I78" s="88">
        <f t="shared" si="11"/>
        <v>2.6</v>
      </c>
      <c r="J78" s="94">
        <v>20</v>
      </c>
      <c r="K78" s="95">
        <f t="shared" si="12"/>
        <v>2.6</v>
      </c>
      <c r="L78" s="96">
        <f t="shared" si="13"/>
        <v>100</v>
      </c>
      <c r="M78" s="108">
        <f t="shared" si="14"/>
        <v>0</v>
      </c>
      <c r="N78" s="102">
        <f t="shared" si="15"/>
        <v>0</v>
      </c>
      <c r="O78" s="103">
        <f t="shared" si="16"/>
        <v>0</v>
      </c>
    </row>
    <row r="79" spans="1:15" ht="27">
      <c r="A79" s="71">
        <v>72</v>
      </c>
      <c r="B79" s="71" t="s">
        <v>313</v>
      </c>
      <c r="C79" s="72" t="s">
        <v>123</v>
      </c>
      <c r="D79" s="73" t="s">
        <v>195</v>
      </c>
      <c r="E79" s="74" t="s">
        <v>125</v>
      </c>
      <c r="F79" s="74" t="s">
        <v>9</v>
      </c>
      <c r="G79" s="75">
        <v>150</v>
      </c>
      <c r="H79" s="76">
        <v>0.15</v>
      </c>
      <c r="I79" s="88">
        <f t="shared" si="11"/>
        <v>22.5</v>
      </c>
      <c r="J79" s="94">
        <v>30</v>
      </c>
      <c r="K79" s="95">
        <f t="shared" si="12"/>
        <v>4.5</v>
      </c>
      <c r="L79" s="96">
        <f t="shared" si="13"/>
        <v>20</v>
      </c>
      <c r="M79" s="108">
        <f t="shared" si="14"/>
        <v>120</v>
      </c>
      <c r="N79" s="102">
        <f t="shared" si="15"/>
        <v>18</v>
      </c>
      <c r="O79" s="103">
        <f t="shared" si="16"/>
        <v>80</v>
      </c>
    </row>
    <row r="80" spans="1:15" ht="27">
      <c r="A80" s="71">
        <v>73</v>
      </c>
      <c r="B80" s="71" t="s">
        <v>314</v>
      </c>
      <c r="C80" s="72" t="s">
        <v>126</v>
      </c>
      <c r="D80" s="73" t="s">
        <v>212</v>
      </c>
      <c r="E80" s="74" t="s">
        <v>127</v>
      </c>
      <c r="F80" s="74" t="s">
        <v>9</v>
      </c>
      <c r="G80" s="75">
        <v>300</v>
      </c>
      <c r="H80" s="76">
        <v>0.87</v>
      </c>
      <c r="I80" s="88">
        <f t="shared" si="11"/>
        <v>261</v>
      </c>
      <c r="J80" s="94">
        <v>140</v>
      </c>
      <c r="K80" s="95">
        <f t="shared" si="12"/>
        <v>121.8</v>
      </c>
      <c r="L80" s="96">
        <f t="shared" si="13"/>
        <v>46.666666666666664</v>
      </c>
      <c r="M80" s="108">
        <f t="shared" si="14"/>
        <v>160</v>
      </c>
      <c r="N80" s="102">
        <f t="shared" si="15"/>
        <v>139.2</v>
      </c>
      <c r="O80" s="103">
        <f t="shared" si="16"/>
        <v>53.333333333333336</v>
      </c>
    </row>
    <row r="81" spans="1:15" ht="69">
      <c r="A81" s="71">
        <v>74</v>
      </c>
      <c r="B81" s="71" t="s">
        <v>315</v>
      </c>
      <c r="C81" s="72" t="s">
        <v>128</v>
      </c>
      <c r="D81" s="73" t="s">
        <v>231</v>
      </c>
      <c r="E81" s="74" t="s">
        <v>129</v>
      </c>
      <c r="F81" s="74" t="s">
        <v>9</v>
      </c>
      <c r="G81" s="75">
        <v>60</v>
      </c>
      <c r="H81" s="76">
        <v>3.05</v>
      </c>
      <c r="I81" s="88">
        <f t="shared" si="11"/>
        <v>183</v>
      </c>
      <c r="J81" s="94">
        <v>0</v>
      </c>
      <c r="K81" s="95">
        <f t="shared" si="12"/>
        <v>0</v>
      </c>
      <c r="L81" s="96">
        <f t="shared" si="13"/>
        <v>0</v>
      </c>
      <c r="M81" s="108">
        <f t="shared" si="14"/>
        <v>60</v>
      </c>
      <c r="N81" s="102">
        <f t="shared" si="15"/>
        <v>183</v>
      </c>
      <c r="O81" s="103">
        <f t="shared" si="16"/>
        <v>100</v>
      </c>
    </row>
    <row r="82" spans="1:15" ht="27">
      <c r="A82" s="71">
        <v>75</v>
      </c>
      <c r="B82" s="71" t="s">
        <v>316</v>
      </c>
      <c r="C82" s="83" t="s">
        <v>130</v>
      </c>
      <c r="D82" s="73" t="s">
        <v>232</v>
      </c>
      <c r="E82" s="84" t="s">
        <v>131</v>
      </c>
      <c r="F82" s="84" t="s">
        <v>9</v>
      </c>
      <c r="G82" s="75">
        <v>4000</v>
      </c>
      <c r="H82" s="76">
        <v>0.35</v>
      </c>
      <c r="I82" s="88">
        <f t="shared" si="11"/>
        <v>1400</v>
      </c>
      <c r="J82" s="94">
        <v>2700</v>
      </c>
      <c r="K82" s="95">
        <f t="shared" si="12"/>
        <v>944.9999999999999</v>
      </c>
      <c r="L82" s="96">
        <f t="shared" si="13"/>
        <v>67.5</v>
      </c>
      <c r="M82" s="108">
        <f t="shared" si="14"/>
        <v>1300</v>
      </c>
      <c r="N82" s="102">
        <f t="shared" si="15"/>
        <v>454.99999999999994</v>
      </c>
      <c r="O82" s="103">
        <f t="shared" si="16"/>
        <v>32.5</v>
      </c>
    </row>
    <row r="83" spans="1:15" ht="41.25">
      <c r="A83" s="71">
        <v>76</v>
      </c>
      <c r="B83" s="71" t="s">
        <v>317</v>
      </c>
      <c r="C83" s="83" t="s">
        <v>132</v>
      </c>
      <c r="D83" s="73" t="s">
        <v>210</v>
      </c>
      <c r="E83" s="84" t="s">
        <v>133</v>
      </c>
      <c r="F83" s="84" t="s">
        <v>9</v>
      </c>
      <c r="G83" s="75">
        <v>400</v>
      </c>
      <c r="H83" s="76">
        <v>0.71</v>
      </c>
      <c r="I83" s="88">
        <f t="shared" si="11"/>
        <v>284</v>
      </c>
      <c r="J83" s="94">
        <v>190</v>
      </c>
      <c r="K83" s="95">
        <f t="shared" si="12"/>
        <v>134.9</v>
      </c>
      <c r="L83" s="96">
        <f t="shared" si="13"/>
        <v>47.5</v>
      </c>
      <c r="M83" s="108">
        <f t="shared" si="14"/>
        <v>210</v>
      </c>
      <c r="N83" s="102">
        <f t="shared" si="15"/>
        <v>149.1</v>
      </c>
      <c r="O83" s="103">
        <f t="shared" si="16"/>
        <v>52.5</v>
      </c>
    </row>
    <row r="84" spans="1:15" ht="54.75">
      <c r="A84" s="71">
        <v>77</v>
      </c>
      <c r="B84" s="71" t="s">
        <v>318</v>
      </c>
      <c r="C84" s="83" t="s">
        <v>134</v>
      </c>
      <c r="D84" s="73" t="s">
        <v>210</v>
      </c>
      <c r="E84" s="84" t="s">
        <v>135</v>
      </c>
      <c r="F84" s="84" t="s">
        <v>9</v>
      </c>
      <c r="G84" s="75">
        <v>5</v>
      </c>
      <c r="H84" s="76">
        <v>3.91</v>
      </c>
      <c r="I84" s="88">
        <f t="shared" si="11"/>
        <v>19.55</v>
      </c>
      <c r="J84" s="94">
        <v>0</v>
      </c>
      <c r="K84" s="95">
        <f t="shared" si="12"/>
        <v>0</v>
      </c>
      <c r="L84" s="96">
        <f t="shared" si="13"/>
        <v>0</v>
      </c>
      <c r="M84" s="108">
        <f t="shared" si="14"/>
        <v>5</v>
      </c>
      <c r="N84" s="102">
        <f t="shared" si="15"/>
        <v>19.55</v>
      </c>
      <c r="O84" s="103">
        <f t="shared" si="16"/>
        <v>100</v>
      </c>
    </row>
    <row r="85" spans="1:15" ht="54.75">
      <c r="A85" s="71">
        <v>78</v>
      </c>
      <c r="B85" s="71" t="s">
        <v>319</v>
      </c>
      <c r="C85" s="83" t="s">
        <v>136</v>
      </c>
      <c r="D85" s="73" t="s">
        <v>233</v>
      </c>
      <c r="E85" s="84" t="s">
        <v>168</v>
      </c>
      <c r="F85" s="84" t="s">
        <v>9</v>
      </c>
      <c r="G85" s="75">
        <v>20</v>
      </c>
      <c r="H85" s="76">
        <v>1.7</v>
      </c>
      <c r="I85" s="88">
        <f t="shared" si="11"/>
        <v>34</v>
      </c>
      <c r="J85" s="94">
        <v>0</v>
      </c>
      <c r="K85" s="95">
        <f t="shared" si="12"/>
        <v>0</v>
      </c>
      <c r="L85" s="96">
        <f t="shared" si="13"/>
        <v>0</v>
      </c>
      <c r="M85" s="108">
        <f t="shared" si="14"/>
        <v>20</v>
      </c>
      <c r="N85" s="102">
        <f t="shared" si="15"/>
        <v>34</v>
      </c>
      <c r="O85" s="103">
        <f t="shared" si="16"/>
        <v>100</v>
      </c>
    </row>
    <row r="86" spans="1:15" ht="27">
      <c r="A86" s="71">
        <v>79</v>
      </c>
      <c r="B86" s="71" t="s">
        <v>320</v>
      </c>
      <c r="C86" s="72" t="s">
        <v>137</v>
      </c>
      <c r="D86" s="73" t="s">
        <v>204</v>
      </c>
      <c r="E86" s="74" t="s">
        <v>169</v>
      </c>
      <c r="F86" s="74" t="s">
        <v>9</v>
      </c>
      <c r="G86" s="75">
        <v>50</v>
      </c>
      <c r="H86" s="76">
        <v>0.3</v>
      </c>
      <c r="I86" s="88">
        <f t="shared" si="11"/>
        <v>15</v>
      </c>
      <c r="J86" s="94">
        <v>15</v>
      </c>
      <c r="K86" s="95">
        <f t="shared" si="12"/>
        <v>4.5</v>
      </c>
      <c r="L86" s="96">
        <f t="shared" si="13"/>
        <v>30</v>
      </c>
      <c r="M86" s="108">
        <f t="shared" si="14"/>
        <v>35</v>
      </c>
      <c r="N86" s="102">
        <f t="shared" si="15"/>
        <v>10.5</v>
      </c>
      <c r="O86" s="103">
        <f t="shared" si="16"/>
        <v>70</v>
      </c>
    </row>
    <row r="87" spans="1:15" ht="68.25" customHeight="1">
      <c r="A87" s="71">
        <v>80</v>
      </c>
      <c r="B87" s="71" t="s">
        <v>321</v>
      </c>
      <c r="C87" s="72" t="s">
        <v>138</v>
      </c>
      <c r="D87" s="73" t="s">
        <v>234</v>
      </c>
      <c r="E87" s="74" t="s">
        <v>358</v>
      </c>
      <c r="F87" s="74" t="s">
        <v>9</v>
      </c>
      <c r="G87" s="75">
        <v>40</v>
      </c>
      <c r="H87" s="76">
        <v>3.87</v>
      </c>
      <c r="I87" s="88">
        <f t="shared" si="11"/>
        <v>154.8</v>
      </c>
      <c r="J87" s="94">
        <v>40</v>
      </c>
      <c r="K87" s="95">
        <f t="shared" si="12"/>
        <v>154.8</v>
      </c>
      <c r="L87" s="96">
        <f t="shared" si="13"/>
        <v>100</v>
      </c>
      <c r="M87" s="108">
        <f t="shared" si="14"/>
        <v>0</v>
      </c>
      <c r="N87" s="102">
        <f t="shared" si="15"/>
        <v>0</v>
      </c>
      <c r="O87" s="103">
        <f t="shared" si="16"/>
        <v>0</v>
      </c>
    </row>
    <row r="88" spans="1:15" ht="54.75" customHeight="1">
      <c r="A88" s="71">
        <v>81</v>
      </c>
      <c r="B88" s="71" t="s">
        <v>322</v>
      </c>
      <c r="C88" s="72" t="s">
        <v>140</v>
      </c>
      <c r="D88" s="73" t="s">
        <v>235</v>
      </c>
      <c r="E88" s="74" t="s">
        <v>359</v>
      </c>
      <c r="F88" s="74" t="s">
        <v>32</v>
      </c>
      <c r="G88" s="75">
        <v>30</v>
      </c>
      <c r="H88" s="76">
        <v>8.01</v>
      </c>
      <c r="I88" s="88">
        <f t="shared" si="11"/>
        <v>240.29999999999998</v>
      </c>
      <c r="J88" s="94">
        <v>30</v>
      </c>
      <c r="K88" s="95">
        <f t="shared" si="12"/>
        <v>240.29999999999998</v>
      </c>
      <c r="L88" s="96">
        <f t="shared" si="13"/>
        <v>100</v>
      </c>
      <c r="M88" s="108">
        <f t="shared" si="14"/>
        <v>0</v>
      </c>
      <c r="N88" s="102">
        <f t="shared" si="15"/>
        <v>0</v>
      </c>
      <c r="O88" s="103">
        <f t="shared" si="16"/>
        <v>0</v>
      </c>
    </row>
    <row r="89" spans="1:15" ht="82.5">
      <c r="A89" s="71">
        <v>82</v>
      </c>
      <c r="B89" s="71" t="s">
        <v>323</v>
      </c>
      <c r="C89" s="72" t="s">
        <v>141</v>
      </c>
      <c r="D89" s="73" t="s">
        <v>236</v>
      </c>
      <c r="E89" s="74" t="s">
        <v>360</v>
      </c>
      <c r="F89" s="74" t="s">
        <v>9</v>
      </c>
      <c r="G89" s="75">
        <v>170</v>
      </c>
      <c r="H89" s="76">
        <v>1.08</v>
      </c>
      <c r="I89" s="88">
        <f t="shared" si="11"/>
        <v>183.60000000000002</v>
      </c>
      <c r="J89" s="94">
        <v>70</v>
      </c>
      <c r="K89" s="95">
        <f t="shared" si="12"/>
        <v>75.60000000000001</v>
      </c>
      <c r="L89" s="96">
        <f t="shared" si="13"/>
        <v>41.1764705882353</v>
      </c>
      <c r="M89" s="108">
        <f t="shared" si="14"/>
        <v>100</v>
      </c>
      <c r="N89" s="102">
        <f t="shared" si="15"/>
        <v>108</v>
      </c>
      <c r="O89" s="103">
        <f t="shared" si="16"/>
        <v>58.8235294117647</v>
      </c>
    </row>
    <row r="90" spans="1:15" ht="27">
      <c r="A90" s="71">
        <v>83</v>
      </c>
      <c r="B90" s="71" t="s">
        <v>324</v>
      </c>
      <c r="C90" s="72" t="s">
        <v>143</v>
      </c>
      <c r="D90" s="73" t="s">
        <v>187</v>
      </c>
      <c r="E90" s="74" t="s">
        <v>144</v>
      </c>
      <c r="F90" s="74" t="s">
        <v>9</v>
      </c>
      <c r="G90" s="75">
        <v>10</v>
      </c>
      <c r="H90" s="76">
        <v>0.41</v>
      </c>
      <c r="I90" s="88">
        <f t="shared" si="11"/>
        <v>4.1</v>
      </c>
      <c r="J90" s="94">
        <v>0</v>
      </c>
      <c r="K90" s="95">
        <f t="shared" si="12"/>
        <v>0</v>
      </c>
      <c r="L90" s="96">
        <f t="shared" si="13"/>
        <v>0</v>
      </c>
      <c r="M90" s="108">
        <f t="shared" si="14"/>
        <v>10</v>
      </c>
      <c r="N90" s="102">
        <f t="shared" si="15"/>
        <v>4.1</v>
      </c>
      <c r="O90" s="103">
        <f t="shared" si="16"/>
        <v>100</v>
      </c>
    </row>
    <row r="91" spans="1:15" ht="27">
      <c r="A91" s="71">
        <v>84</v>
      </c>
      <c r="B91" s="71" t="s">
        <v>325</v>
      </c>
      <c r="C91" s="72" t="s">
        <v>145</v>
      </c>
      <c r="D91" s="73" t="s">
        <v>187</v>
      </c>
      <c r="E91" s="74" t="s">
        <v>146</v>
      </c>
      <c r="F91" s="74" t="s">
        <v>9</v>
      </c>
      <c r="G91" s="75">
        <v>30</v>
      </c>
      <c r="H91" s="76">
        <v>0.5</v>
      </c>
      <c r="I91" s="88">
        <f t="shared" si="11"/>
        <v>15</v>
      </c>
      <c r="J91" s="94">
        <v>0</v>
      </c>
      <c r="K91" s="95">
        <f t="shared" si="12"/>
        <v>0</v>
      </c>
      <c r="L91" s="96">
        <f t="shared" si="13"/>
        <v>0</v>
      </c>
      <c r="M91" s="108">
        <f t="shared" si="14"/>
        <v>30</v>
      </c>
      <c r="N91" s="102">
        <f t="shared" si="15"/>
        <v>15</v>
      </c>
      <c r="O91" s="103">
        <f t="shared" si="16"/>
        <v>100</v>
      </c>
    </row>
    <row r="92" spans="1:15" ht="27">
      <c r="A92" s="71">
        <v>85</v>
      </c>
      <c r="B92" s="71" t="s">
        <v>326</v>
      </c>
      <c r="C92" s="72" t="s">
        <v>147</v>
      </c>
      <c r="D92" s="73" t="s">
        <v>187</v>
      </c>
      <c r="E92" s="74" t="s">
        <v>171</v>
      </c>
      <c r="F92" s="74" t="s">
        <v>9</v>
      </c>
      <c r="G92" s="75">
        <v>90</v>
      </c>
      <c r="H92" s="76">
        <v>1.48</v>
      </c>
      <c r="I92" s="88">
        <f t="shared" si="11"/>
        <v>133.2</v>
      </c>
      <c r="J92" s="94">
        <v>40</v>
      </c>
      <c r="K92" s="95">
        <f t="shared" si="12"/>
        <v>59.2</v>
      </c>
      <c r="L92" s="96">
        <f t="shared" si="13"/>
        <v>44.44444444444444</v>
      </c>
      <c r="M92" s="108">
        <f t="shared" si="14"/>
        <v>50</v>
      </c>
      <c r="N92" s="102">
        <f t="shared" si="15"/>
        <v>74</v>
      </c>
      <c r="O92" s="103">
        <f t="shared" si="16"/>
        <v>55.55555555555556</v>
      </c>
    </row>
    <row r="93" spans="1:15" ht="27">
      <c r="A93" s="71">
        <v>86</v>
      </c>
      <c r="B93" s="71" t="s">
        <v>327</v>
      </c>
      <c r="C93" s="72" t="s">
        <v>148</v>
      </c>
      <c r="D93" s="73" t="s">
        <v>187</v>
      </c>
      <c r="E93" s="74" t="s">
        <v>172</v>
      </c>
      <c r="F93" s="74" t="s">
        <v>9</v>
      </c>
      <c r="G93" s="75">
        <v>50</v>
      </c>
      <c r="H93" s="76">
        <v>3.1</v>
      </c>
      <c r="I93" s="88">
        <f t="shared" si="11"/>
        <v>155</v>
      </c>
      <c r="J93" s="94">
        <v>30</v>
      </c>
      <c r="K93" s="95">
        <f t="shared" si="12"/>
        <v>93</v>
      </c>
      <c r="L93" s="96">
        <f t="shared" si="13"/>
        <v>60</v>
      </c>
      <c r="M93" s="108">
        <f t="shared" si="14"/>
        <v>20</v>
      </c>
      <c r="N93" s="102">
        <f t="shared" si="15"/>
        <v>62</v>
      </c>
      <c r="O93" s="103">
        <f t="shared" si="16"/>
        <v>40</v>
      </c>
    </row>
    <row r="94" spans="1:15" ht="27">
      <c r="A94" s="71">
        <v>87</v>
      </c>
      <c r="B94" s="71" t="s">
        <v>328</v>
      </c>
      <c r="C94" s="77" t="s">
        <v>149</v>
      </c>
      <c r="D94" s="78" t="s">
        <v>213</v>
      </c>
      <c r="E94" s="79" t="s">
        <v>150</v>
      </c>
      <c r="F94" s="79" t="s">
        <v>9</v>
      </c>
      <c r="G94" s="75">
        <v>2</v>
      </c>
      <c r="H94" s="76">
        <v>2.82</v>
      </c>
      <c r="I94" s="88">
        <f t="shared" si="11"/>
        <v>5.64</v>
      </c>
      <c r="J94" s="94">
        <v>0</v>
      </c>
      <c r="K94" s="95">
        <f t="shared" si="12"/>
        <v>0</v>
      </c>
      <c r="L94" s="96">
        <f t="shared" si="13"/>
        <v>0</v>
      </c>
      <c r="M94" s="108">
        <f t="shared" si="14"/>
        <v>2</v>
      </c>
      <c r="N94" s="102">
        <f t="shared" si="15"/>
        <v>5.64</v>
      </c>
      <c r="O94" s="103">
        <f t="shared" si="16"/>
        <v>100</v>
      </c>
    </row>
    <row r="95" spans="1:15" ht="54.75">
      <c r="A95" s="71">
        <v>88</v>
      </c>
      <c r="B95" s="71" t="s">
        <v>329</v>
      </c>
      <c r="C95" s="83" t="s">
        <v>151</v>
      </c>
      <c r="D95" s="73" t="s">
        <v>237</v>
      </c>
      <c r="E95" s="84" t="s">
        <v>173</v>
      </c>
      <c r="F95" s="84" t="s">
        <v>9</v>
      </c>
      <c r="G95" s="75">
        <v>50</v>
      </c>
      <c r="H95" s="76">
        <v>3.32</v>
      </c>
      <c r="I95" s="88">
        <f t="shared" si="11"/>
        <v>166</v>
      </c>
      <c r="J95" s="94">
        <v>13</v>
      </c>
      <c r="K95" s="95">
        <f t="shared" si="12"/>
        <v>43.16</v>
      </c>
      <c r="L95" s="96">
        <f t="shared" si="13"/>
        <v>26</v>
      </c>
      <c r="M95" s="108">
        <f t="shared" si="14"/>
        <v>37</v>
      </c>
      <c r="N95" s="102">
        <f t="shared" si="15"/>
        <v>122.83999999999999</v>
      </c>
      <c r="O95" s="103">
        <f t="shared" si="16"/>
        <v>74</v>
      </c>
    </row>
    <row r="96" spans="1:15" ht="27">
      <c r="A96" s="71">
        <v>89</v>
      </c>
      <c r="B96" s="71" t="s">
        <v>330</v>
      </c>
      <c r="C96" s="72" t="s">
        <v>152</v>
      </c>
      <c r="D96" s="73" t="s">
        <v>214</v>
      </c>
      <c r="E96" s="74" t="s">
        <v>153</v>
      </c>
      <c r="F96" s="74" t="s">
        <v>32</v>
      </c>
      <c r="G96" s="75">
        <v>350</v>
      </c>
      <c r="H96" s="76">
        <v>0.26</v>
      </c>
      <c r="I96" s="88">
        <f t="shared" si="11"/>
        <v>91</v>
      </c>
      <c r="J96" s="94">
        <v>120</v>
      </c>
      <c r="K96" s="95">
        <f t="shared" si="12"/>
        <v>31.200000000000003</v>
      </c>
      <c r="L96" s="96">
        <f t="shared" si="13"/>
        <v>34.285714285714285</v>
      </c>
      <c r="M96" s="108">
        <f t="shared" si="14"/>
        <v>230</v>
      </c>
      <c r="N96" s="102">
        <f t="shared" si="15"/>
        <v>59.800000000000004</v>
      </c>
      <c r="O96" s="103">
        <f t="shared" si="16"/>
        <v>65.71428571428571</v>
      </c>
    </row>
    <row r="97" spans="1:15" ht="13.5">
      <c r="A97" s="71">
        <v>90</v>
      </c>
      <c r="B97" s="71" t="s">
        <v>331</v>
      </c>
      <c r="C97" s="72" t="s">
        <v>174</v>
      </c>
      <c r="D97" s="73" t="s">
        <v>205</v>
      </c>
      <c r="E97" s="74" t="s">
        <v>175</v>
      </c>
      <c r="F97" s="74" t="s">
        <v>156</v>
      </c>
      <c r="G97" s="75">
        <v>10</v>
      </c>
      <c r="H97" s="76">
        <v>8.1</v>
      </c>
      <c r="I97" s="88">
        <f t="shared" si="11"/>
        <v>81</v>
      </c>
      <c r="J97" s="94">
        <v>0</v>
      </c>
      <c r="K97" s="95">
        <f t="shared" si="12"/>
        <v>0</v>
      </c>
      <c r="L97" s="96">
        <f t="shared" si="13"/>
        <v>0</v>
      </c>
      <c r="M97" s="108">
        <f t="shared" si="14"/>
        <v>10</v>
      </c>
      <c r="N97" s="102">
        <f t="shared" si="15"/>
        <v>81</v>
      </c>
      <c r="O97" s="103">
        <f t="shared" si="16"/>
        <v>100</v>
      </c>
    </row>
    <row r="98" spans="1:15" ht="28.5" customHeight="1" thickBot="1">
      <c r="A98" s="191" t="s">
        <v>186</v>
      </c>
      <c r="B98" s="192"/>
      <c r="C98" s="192"/>
      <c r="D98" s="192"/>
      <c r="E98" s="192"/>
      <c r="F98" s="192"/>
      <c r="G98" s="192"/>
      <c r="H98" s="193"/>
      <c r="I98" s="90">
        <f>SUM(I8:I97)</f>
        <v>19291.549999999996</v>
      </c>
      <c r="J98" s="97"/>
      <c r="K98" s="98">
        <f>SUM(K8:K97)</f>
        <v>6845.13</v>
      </c>
      <c r="L98" s="99"/>
      <c r="M98" s="104"/>
      <c r="N98" s="105">
        <f>SUM(N8:N97)</f>
        <v>12446.419999999996</v>
      </c>
      <c r="O98" s="106"/>
    </row>
    <row r="99" spans="1:9" ht="28.5" customHeight="1">
      <c r="A99" s="30"/>
      <c r="B99" s="30"/>
      <c r="C99" s="30"/>
      <c r="D99" s="30"/>
      <c r="E99" s="30"/>
      <c r="F99" s="33"/>
      <c r="G99" s="34"/>
      <c r="H99" s="33"/>
      <c r="I99" s="31"/>
    </row>
    <row r="100" ht="13.5">
      <c r="B100" s="111" t="s">
        <v>361</v>
      </c>
    </row>
    <row r="101" ht="13.5">
      <c r="B101" s="110" t="s">
        <v>362</v>
      </c>
    </row>
    <row r="102" ht="13.5">
      <c r="B102" s="109" t="s">
        <v>363</v>
      </c>
    </row>
  </sheetData>
  <sheetProtection/>
  <mergeCells count="4">
    <mergeCell ref="A6:I6"/>
    <mergeCell ref="A98:H98"/>
    <mergeCell ref="J6:L6"/>
    <mergeCell ref="M6:O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2"/>
  <sheetViews>
    <sheetView zoomScalePageLayoutView="0" workbookViewId="0" topLeftCell="A1">
      <selection activeCell="B56" sqref="B56:D56"/>
    </sheetView>
  </sheetViews>
  <sheetFormatPr defaultColWidth="8.796875" defaultRowHeight="14.25"/>
  <cols>
    <col min="1" max="1" width="4" style="0" customWidth="1"/>
    <col min="2" max="2" width="12.69921875" style="0" customWidth="1"/>
    <col min="3" max="4" width="16.3984375" style="2" customWidth="1"/>
    <col min="5" max="5" width="34.69921875" style="1" customWidth="1"/>
    <col min="6" max="6" width="6.5" style="0" customWidth="1"/>
    <col min="7" max="7" width="7.8984375" style="3" customWidth="1"/>
    <col min="8" max="8" width="8.8984375" style="0" bestFit="1" customWidth="1"/>
    <col min="9" max="9" width="13.3984375" style="0" customWidth="1"/>
    <col min="10" max="10" width="8.8984375" style="0" bestFit="1" customWidth="1"/>
    <col min="11" max="11" width="12.09765625" style="0" bestFit="1" customWidth="1"/>
    <col min="12" max="12" width="9.3984375" style="0" bestFit="1" customWidth="1"/>
    <col min="13" max="13" width="8.8984375" style="0" bestFit="1" customWidth="1"/>
    <col min="14" max="14" width="13.19921875" style="0" bestFit="1" customWidth="1"/>
    <col min="15" max="15" width="9.3984375" style="0" bestFit="1" customWidth="1"/>
  </cols>
  <sheetData>
    <row r="1" spans="2:6" ht="13.5">
      <c r="B1" s="2" t="s">
        <v>336</v>
      </c>
      <c r="E1" s="59"/>
      <c r="F1" s="59" t="s">
        <v>332</v>
      </c>
    </row>
    <row r="2" spans="5:6" ht="13.5">
      <c r="E2" s="58"/>
      <c r="F2" s="58" t="s">
        <v>333</v>
      </c>
    </row>
    <row r="3" spans="2:6" ht="13.5">
      <c r="B3" t="s">
        <v>337</v>
      </c>
      <c r="E3" s="58"/>
      <c r="F3" s="58" t="s">
        <v>334</v>
      </c>
    </row>
    <row r="4" spans="2:6" ht="48" customHeight="1">
      <c r="B4" t="s">
        <v>335</v>
      </c>
      <c r="F4" t="s">
        <v>364</v>
      </c>
    </row>
    <row r="5" ht="48" customHeight="1" thickBot="1"/>
    <row r="6" spans="1:15" ht="39" customHeight="1">
      <c r="A6" s="189" t="s">
        <v>240</v>
      </c>
      <c r="B6" s="189"/>
      <c r="C6" s="189"/>
      <c r="D6" s="189"/>
      <c r="E6" s="189"/>
      <c r="F6" s="189"/>
      <c r="G6" s="189"/>
      <c r="H6" s="189"/>
      <c r="I6" s="190"/>
      <c r="J6" s="194" t="s">
        <v>339</v>
      </c>
      <c r="K6" s="195"/>
      <c r="L6" s="196"/>
      <c r="M6" s="197" t="s">
        <v>340</v>
      </c>
      <c r="N6" s="198"/>
      <c r="O6" s="199"/>
    </row>
    <row r="7" spans="1:15" ht="27">
      <c r="A7" s="68" t="s">
        <v>0</v>
      </c>
      <c r="B7" s="68" t="s">
        <v>238</v>
      </c>
      <c r="C7" s="68" t="s">
        <v>1</v>
      </c>
      <c r="D7" s="69" t="s">
        <v>239</v>
      </c>
      <c r="E7" s="68" t="s">
        <v>2</v>
      </c>
      <c r="F7" s="68" t="s">
        <v>3</v>
      </c>
      <c r="G7" s="70" t="s">
        <v>4</v>
      </c>
      <c r="H7" s="68" t="s">
        <v>5</v>
      </c>
      <c r="I7" s="87" t="s">
        <v>6</v>
      </c>
      <c r="J7" s="91" t="s">
        <v>341</v>
      </c>
      <c r="K7" s="92" t="s">
        <v>6</v>
      </c>
      <c r="L7" s="93" t="s">
        <v>342</v>
      </c>
      <c r="M7" s="107" t="s">
        <v>341</v>
      </c>
      <c r="N7" s="100" t="s">
        <v>6</v>
      </c>
      <c r="O7" s="101" t="s">
        <v>342</v>
      </c>
    </row>
    <row r="8" spans="1:15" ht="20.25" customHeight="1">
      <c r="A8" s="71">
        <v>1</v>
      </c>
      <c r="B8" s="71" t="s">
        <v>243</v>
      </c>
      <c r="C8" s="72" t="s">
        <v>7</v>
      </c>
      <c r="D8" s="73" t="s">
        <v>187</v>
      </c>
      <c r="E8" s="74" t="s">
        <v>8</v>
      </c>
      <c r="F8" s="74" t="s">
        <v>9</v>
      </c>
      <c r="G8" s="75">
        <v>30</v>
      </c>
      <c r="H8" s="76">
        <v>1.04</v>
      </c>
      <c r="I8" s="88">
        <f aca="true" t="shared" si="0" ref="I8:I71">G8*H8</f>
        <v>31.200000000000003</v>
      </c>
      <c r="J8" s="94">
        <v>0</v>
      </c>
      <c r="K8" s="95">
        <f aca="true" t="shared" si="1" ref="K8:K39">J8*H8</f>
        <v>0</v>
      </c>
      <c r="L8" s="96">
        <f aca="true" t="shared" si="2" ref="L8:L39">(J8*100)/G8</f>
        <v>0</v>
      </c>
      <c r="M8" s="108">
        <f aca="true" t="shared" si="3" ref="M8:M39">G8-J8</f>
        <v>30</v>
      </c>
      <c r="N8" s="102">
        <f aca="true" t="shared" si="4" ref="N8:N39">M8*H8</f>
        <v>31.200000000000003</v>
      </c>
      <c r="O8" s="103">
        <f>(M8*100)/G8</f>
        <v>100</v>
      </c>
    </row>
    <row r="9" spans="1:15" ht="27">
      <c r="A9" s="71">
        <v>2</v>
      </c>
      <c r="B9" s="71" t="s">
        <v>244</v>
      </c>
      <c r="C9" s="72" t="s">
        <v>10</v>
      </c>
      <c r="D9" s="73" t="s">
        <v>188</v>
      </c>
      <c r="E9" s="74" t="s">
        <v>11</v>
      </c>
      <c r="F9" s="74" t="s">
        <v>9</v>
      </c>
      <c r="G9" s="75">
        <v>30</v>
      </c>
      <c r="H9" s="76">
        <v>1.65</v>
      </c>
      <c r="I9" s="88">
        <f t="shared" si="0"/>
        <v>49.5</v>
      </c>
      <c r="J9" s="94">
        <v>0</v>
      </c>
      <c r="K9" s="95">
        <f t="shared" si="1"/>
        <v>0</v>
      </c>
      <c r="L9" s="96">
        <f t="shared" si="2"/>
        <v>0</v>
      </c>
      <c r="M9" s="108">
        <f t="shared" si="3"/>
        <v>30</v>
      </c>
      <c r="N9" s="102">
        <f t="shared" si="4"/>
        <v>49.5</v>
      </c>
      <c r="O9" s="103" t="s">
        <v>215</v>
      </c>
    </row>
    <row r="10" spans="1:15" ht="27">
      <c r="A10" s="71">
        <v>3</v>
      </c>
      <c r="B10" s="71" t="s">
        <v>245</v>
      </c>
      <c r="C10" s="72" t="s">
        <v>12</v>
      </c>
      <c r="D10" s="73" t="s">
        <v>221</v>
      </c>
      <c r="E10" s="74" t="s">
        <v>343</v>
      </c>
      <c r="F10" s="74" t="s">
        <v>9</v>
      </c>
      <c r="G10" s="75">
        <v>300</v>
      </c>
      <c r="H10" s="76">
        <v>1.59</v>
      </c>
      <c r="I10" s="88">
        <f t="shared" si="0"/>
        <v>477</v>
      </c>
      <c r="J10" s="94">
        <v>120</v>
      </c>
      <c r="K10" s="95">
        <f t="shared" si="1"/>
        <v>190.8</v>
      </c>
      <c r="L10" s="96">
        <f t="shared" si="2"/>
        <v>40</v>
      </c>
      <c r="M10" s="108">
        <f t="shared" si="3"/>
        <v>180</v>
      </c>
      <c r="N10" s="102">
        <f t="shared" si="4"/>
        <v>286.2</v>
      </c>
      <c r="O10" s="103">
        <f aca="true" t="shared" si="5" ref="O10:O41">(M10*100)/G10</f>
        <v>60</v>
      </c>
    </row>
    <row r="11" spans="1:15" ht="54.75">
      <c r="A11" s="71">
        <v>4</v>
      </c>
      <c r="B11" s="71" t="s">
        <v>246</v>
      </c>
      <c r="C11" s="72" t="s">
        <v>14</v>
      </c>
      <c r="D11" s="73" t="s">
        <v>222</v>
      </c>
      <c r="E11" s="74" t="s">
        <v>344</v>
      </c>
      <c r="F11" s="74" t="s">
        <v>9</v>
      </c>
      <c r="G11" s="75">
        <v>60</v>
      </c>
      <c r="H11" s="76">
        <v>8.58</v>
      </c>
      <c r="I11" s="88">
        <f t="shared" si="0"/>
        <v>514.8</v>
      </c>
      <c r="J11" s="94">
        <v>20</v>
      </c>
      <c r="K11" s="95">
        <f t="shared" si="1"/>
        <v>171.6</v>
      </c>
      <c r="L11" s="96">
        <f t="shared" si="2"/>
        <v>33.333333333333336</v>
      </c>
      <c r="M11" s="108">
        <f t="shared" si="3"/>
        <v>40</v>
      </c>
      <c r="N11" s="102">
        <f t="shared" si="4"/>
        <v>343.2</v>
      </c>
      <c r="O11" s="103">
        <f t="shared" si="5"/>
        <v>66.66666666666667</v>
      </c>
    </row>
    <row r="12" spans="1:15" ht="41.25">
      <c r="A12" s="71">
        <v>5</v>
      </c>
      <c r="B12" s="71" t="s">
        <v>247</v>
      </c>
      <c r="C12" s="72" t="s">
        <v>16</v>
      </c>
      <c r="D12" s="73" t="s">
        <v>189</v>
      </c>
      <c r="E12" s="74" t="s">
        <v>17</v>
      </c>
      <c r="F12" s="74" t="s">
        <v>9</v>
      </c>
      <c r="G12" s="75">
        <v>2800</v>
      </c>
      <c r="H12" s="76">
        <v>0.2</v>
      </c>
      <c r="I12" s="88">
        <f t="shared" si="0"/>
        <v>560</v>
      </c>
      <c r="J12" s="94">
        <v>1600</v>
      </c>
      <c r="K12" s="95">
        <f t="shared" si="1"/>
        <v>320</v>
      </c>
      <c r="L12" s="96">
        <f t="shared" si="2"/>
        <v>57.142857142857146</v>
      </c>
      <c r="M12" s="108">
        <f t="shared" si="3"/>
        <v>1200</v>
      </c>
      <c r="N12" s="102">
        <f t="shared" si="4"/>
        <v>240</v>
      </c>
      <c r="O12" s="103">
        <f t="shared" si="5"/>
        <v>42.857142857142854</v>
      </c>
    </row>
    <row r="13" spans="1:15" ht="69">
      <c r="A13" s="71">
        <v>6</v>
      </c>
      <c r="B13" s="71" t="s">
        <v>248</v>
      </c>
      <c r="C13" s="72" t="s">
        <v>18</v>
      </c>
      <c r="D13" s="73" t="s">
        <v>189</v>
      </c>
      <c r="E13" s="74" t="s">
        <v>19</v>
      </c>
      <c r="F13" s="74" t="s">
        <v>9</v>
      </c>
      <c r="G13" s="75">
        <v>800</v>
      </c>
      <c r="H13" s="76">
        <v>0.45</v>
      </c>
      <c r="I13" s="88">
        <f t="shared" si="0"/>
        <v>360</v>
      </c>
      <c r="J13" s="94">
        <v>730</v>
      </c>
      <c r="K13" s="95">
        <f t="shared" si="1"/>
        <v>328.5</v>
      </c>
      <c r="L13" s="96">
        <f t="shared" si="2"/>
        <v>91.25</v>
      </c>
      <c r="M13" s="108">
        <f t="shared" si="3"/>
        <v>70</v>
      </c>
      <c r="N13" s="102">
        <f t="shared" si="4"/>
        <v>31.5</v>
      </c>
      <c r="O13" s="103">
        <f t="shared" si="5"/>
        <v>8.75</v>
      </c>
    </row>
    <row r="14" spans="1:15" ht="69">
      <c r="A14" s="71">
        <v>7</v>
      </c>
      <c r="B14" s="71" t="s">
        <v>249</v>
      </c>
      <c r="C14" s="77" t="s">
        <v>20</v>
      </c>
      <c r="D14" s="78" t="s">
        <v>189</v>
      </c>
      <c r="E14" s="79" t="s">
        <v>21</v>
      </c>
      <c r="F14" s="79" t="s">
        <v>9</v>
      </c>
      <c r="G14" s="75">
        <v>550</v>
      </c>
      <c r="H14" s="76">
        <v>0.35</v>
      </c>
      <c r="I14" s="88">
        <f t="shared" si="0"/>
        <v>192.5</v>
      </c>
      <c r="J14" s="94">
        <v>200</v>
      </c>
      <c r="K14" s="95">
        <f t="shared" si="1"/>
        <v>70</v>
      </c>
      <c r="L14" s="96">
        <f t="shared" si="2"/>
        <v>36.36363636363637</v>
      </c>
      <c r="M14" s="108">
        <f t="shared" si="3"/>
        <v>350</v>
      </c>
      <c r="N14" s="102">
        <f t="shared" si="4"/>
        <v>122.49999999999999</v>
      </c>
      <c r="O14" s="103">
        <f t="shared" si="5"/>
        <v>63.63636363636363</v>
      </c>
    </row>
    <row r="15" spans="1:15" ht="30.75" customHeight="1">
      <c r="A15" s="71">
        <v>8</v>
      </c>
      <c r="B15" s="71" t="s">
        <v>250</v>
      </c>
      <c r="C15" s="72" t="s">
        <v>22</v>
      </c>
      <c r="D15" s="73" t="s">
        <v>189</v>
      </c>
      <c r="E15" s="74" t="s">
        <v>23</v>
      </c>
      <c r="F15" s="74" t="s">
        <v>9</v>
      </c>
      <c r="G15" s="75">
        <v>40</v>
      </c>
      <c r="H15" s="76">
        <v>0.87</v>
      </c>
      <c r="I15" s="88">
        <f t="shared" si="0"/>
        <v>34.8</v>
      </c>
      <c r="J15" s="94">
        <v>10</v>
      </c>
      <c r="K15" s="95">
        <f t="shared" si="1"/>
        <v>8.7</v>
      </c>
      <c r="L15" s="96">
        <f t="shared" si="2"/>
        <v>25</v>
      </c>
      <c r="M15" s="108">
        <f t="shared" si="3"/>
        <v>30</v>
      </c>
      <c r="N15" s="102">
        <f t="shared" si="4"/>
        <v>26.1</v>
      </c>
      <c r="O15" s="103">
        <f t="shared" si="5"/>
        <v>75</v>
      </c>
    </row>
    <row r="16" spans="1:15" ht="31.5" customHeight="1">
      <c r="A16" s="71">
        <v>9</v>
      </c>
      <c r="B16" s="71" t="s">
        <v>251</v>
      </c>
      <c r="C16" s="72" t="s">
        <v>24</v>
      </c>
      <c r="D16" s="73" t="s">
        <v>190</v>
      </c>
      <c r="E16" s="74" t="s">
        <v>25</v>
      </c>
      <c r="F16" s="74" t="s">
        <v>26</v>
      </c>
      <c r="G16" s="75">
        <v>100</v>
      </c>
      <c r="H16" s="76">
        <v>4.73</v>
      </c>
      <c r="I16" s="88">
        <f t="shared" si="0"/>
        <v>473.00000000000006</v>
      </c>
      <c r="J16" s="94">
        <v>0</v>
      </c>
      <c r="K16" s="95">
        <f t="shared" si="1"/>
        <v>0</v>
      </c>
      <c r="L16" s="96">
        <f t="shared" si="2"/>
        <v>0</v>
      </c>
      <c r="M16" s="108">
        <f t="shared" si="3"/>
        <v>100</v>
      </c>
      <c r="N16" s="102">
        <f t="shared" si="4"/>
        <v>473.00000000000006</v>
      </c>
      <c r="O16" s="103">
        <f t="shared" si="5"/>
        <v>100</v>
      </c>
    </row>
    <row r="17" spans="1:15" ht="54.75">
      <c r="A17" s="71">
        <v>10</v>
      </c>
      <c r="B17" s="71" t="s">
        <v>252</v>
      </c>
      <c r="C17" s="72" t="s">
        <v>155</v>
      </c>
      <c r="D17" s="73" t="s">
        <v>191</v>
      </c>
      <c r="E17" s="74" t="s">
        <v>27</v>
      </c>
      <c r="F17" s="74" t="s">
        <v>9</v>
      </c>
      <c r="G17" s="75">
        <v>20</v>
      </c>
      <c r="H17" s="76">
        <v>2.32</v>
      </c>
      <c r="I17" s="88">
        <f t="shared" si="0"/>
        <v>46.4</v>
      </c>
      <c r="J17" s="94">
        <v>4</v>
      </c>
      <c r="K17" s="95">
        <f t="shared" si="1"/>
        <v>9.28</v>
      </c>
      <c r="L17" s="96">
        <f t="shared" si="2"/>
        <v>20</v>
      </c>
      <c r="M17" s="108">
        <f t="shared" si="3"/>
        <v>16</v>
      </c>
      <c r="N17" s="102">
        <f t="shared" si="4"/>
        <v>37.12</v>
      </c>
      <c r="O17" s="103">
        <f t="shared" si="5"/>
        <v>80</v>
      </c>
    </row>
    <row r="18" spans="1:15" ht="54.75">
      <c r="A18" s="71">
        <v>11</v>
      </c>
      <c r="B18" s="71" t="s">
        <v>253</v>
      </c>
      <c r="C18" s="72" t="s">
        <v>28</v>
      </c>
      <c r="D18" s="73" t="s">
        <v>223</v>
      </c>
      <c r="E18" s="74" t="s">
        <v>345</v>
      </c>
      <c r="F18" s="74" t="s">
        <v>9</v>
      </c>
      <c r="G18" s="75">
        <v>10</v>
      </c>
      <c r="H18" s="76">
        <v>14.37</v>
      </c>
      <c r="I18" s="88">
        <f t="shared" si="0"/>
        <v>143.7</v>
      </c>
      <c r="J18" s="94">
        <v>5</v>
      </c>
      <c r="K18" s="95">
        <f t="shared" si="1"/>
        <v>71.85</v>
      </c>
      <c r="L18" s="96">
        <f t="shared" si="2"/>
        <v>50</v>
      </c>
      <c r="M18" s="108">
        <f t="shared" si="3"/>
        <v>5</v>
      </c>
      <c r="N18" s="102">
        <f t="shared" si="4"/>
        <v>71.85</v>
      </c>
      <c r="O18" s="103">
        <f t="shared" si="5"/>
        <v>50</v>
      </c>
    </row>
    <row r="19" spans="1:15" ht="41.25">
      <c r="A19" s="71">
        <v>12</v>
      </c>
      <c r="B19" s="71" t="s">
        <v>254</v>
      </c>
      <c r="C19" s="72" t="s">
        <v>30</v>
      </c>
      <c r="D19" s="73" t="s">
        <v>192</v>
      </c>
      <c r="E19" s="74" t="s">
        <v>31</v>
      </c>
      <c r="F19" s="74" t="s">
        <v>32</v>
      </c>
      <c r="G19" s="75">
        <v>15</v>
      </c>
      <c r="H19" s="76">
        <v>13.48</v>
      </c>
      <c r="I19" s="88">
        <f t="shared" si="0"/>
        <v>202.20000000000002</v>
      </c>
      <c r="J19" s="94">
        <v>8</v>
      </c>
      <c r="K19" s="95">
        <f t="shared" si="1"/>
        <v>107.84</v>
      </c>
      <c r="L19" s="96">
        <f t="shared" si="2"/>
        <v>53.333333333333336</v>
      </c>
      <c r="M19" s="108">
        <f t="shared" si="3"/>
        <v>7</v>
      </c>
      <c r="N19" s="102">
        <f t="shared" si="4"/>
        <v>94.36</v>
      </c>
      <c r="O19" s="103">
        <f t="shared" si="5"/>
        <v>46.666666666666664</v>
      </c>
    </row>
    <row r="20" spans="1:15" ht="54.75">
      <c r="A20" s="71">
        <v>13</v>
      </c>
      <c r="B20" s="71" t="s">
        <v>255</v>
      </c>
      <c r="C20" s="72" t="s">
        <v>33</v>
      </c>
      <c r="D20" s="73" t="s">
        <v>220</v>
      </c>
      <c r="E20" s="74" t="s">
        <v>346</v>
      </c>
      <c r="F20" s="74" t="s">
        <v>9</v>
      </c>
      <c r="G20" s="75">
        <v>15</v>
      </c>
      <c r="H20" s="76">
        <v>2.89</v>
      </c>
      <c r="I20" s="88">
        <f t="shared" si="0"/>
        <v>43.35</v>
      </c>
      <c r="J20" s="94">
        <v>10</v>
      </c>
      <c r="K20" s="95">
        <f t="shared" si="1"/>
        <v>28.900000000000002</v>
      </c>
      <c r="L20" s="96">
        <f t="shared" si="2"/>
        <v>66.66666666666667</v>
      </c>
      <c r="M20" s="108">
        <f t="shared" si="3"/>
        <v>5</v>
      </c>
      <c r="N20" s="102">
        <f t="shared" si="4"/>
        <v>14.450000000000001</v>
      </c>
      <c r="O20" s="103">
        <f t="shared" si="5"/>
        <v>33.333333333333336</v>
      </c>
    </row>
    <row r="21" spans="1:15" ht="54.75">
      <c r="A21" s="71">
        <v>14</v>
      </c>
      <c r="B21" s="71" t="s">
        <v>256</v>
      </c>
      <c r="C21" s="72" t="s">
        <v>35</v>
      </c>
      <c r="D21" s="73" t="s">
        <v>193</v>
      </c>
      <c r="E21" s="74" t="s">
        <v>347</v>
      </c>
      <c r="F21" s="74" t="s">
        <v>32</v>
      </c>
      <c r="G21" s="75">
        <v>20</v>
      </c>
      <c r="H21" s="76">
        <v>2.11</v>
      </c>
      <c r="I21" s="88">
        <f t="shared" si="0"/>
        <v>42.199999999999996</v>
      </c>
      <c r="J21" s="94">
        <v>0</v>
      </c>
      <c r="K21" s="95">
        <f t="shared" si="1"/>
        <v>0</v>
      </c>
      <c r="L21" s="96">
        <f t="shared" si="2"/>
        <v>0</v>
      </c>
      <c r="M21" s="108">
        <f t="shared" si="3"/>
        <v>20</v>
      </c>
      <c r="N21" s="102">
        <f t="shared" si="4"/>
        <v>42.199999999999996</v>
      </c>
      <c r="O21" s="103">
        <f t="shared" si="5"/>
        <v>100</v>
      </c>
    </row>
    <row r="22" spans="1:15" ht="54.75">
      <c r="A22" s="71">
        <v>15</v>
      </c>
      <c r="B22" s="71" t="s">
        <v>257</v>
      </c>
      <c r="C22" s="72" t="s">
        <v>37</v>
      </c>
      <c r="D22" s="73" t="s">
        <v>194</v>
      </c>
      <c r="E22" s="74" t="s">
        <v>38</v>
      </c>
      <c r="F22" s="74" t="s">
        <v>9</v>
      </c>
      <c r="G22" s="75">
        <v>60</v>
      </c>
      <c r="H22" s="76">
        <v>0.43</v>
      </c>
      <c r="I22" s="88">
        <f t="shared" si="0"/>
        <v>25.8</v>
      </c>
      <c r="J22" s="94">
        <v>0</v>
      </c>
      <c r="K22" s="95">
        <f t="shared" si="1"/>
        <v>0</v>
      </c>
      <c r="L22" s="96">
        <f t="shared" si="2"/>
        <v>0</v>
      </c>
      <c r="M22" s="108">
        <f t="shared" si="3"/>
        <v>60</v>
      </c>
      <c r="N22" s="102">
        <f t="shared" si="4"/>
        <v>25.8</v>
      </c>
      <c r="O22" s="103">
        <f t="shared" si="5"/>
        <v>100</v>
      </c>
    </row>
    <row r="23" spans="1:15" ht="36.75" customHeight="1">
      <c r="A23" s="71">
        <v>16</v>
      </c>
      <c r="B23" s="71" t="s">
        <v>258</v>
      </c>
      <c r="C23" s="72" t="s">
        <v>39</v>
      </c>
      <c r="D23" s="73" t="s">
        <v>195</v>
      </c>
      <c r="E23" s="74" t="s">
        <v>40</v>
      </c>
      <c r="F23" s="74" t="s">
        <v>41</v>
      </c>
      <c r="G23" s="75">
        <v>70</v>
      </c>
      <c r="H23" s="76">
        <v>10.11</v>
      </c>
      <c r="I23" s="88">
        <f t="shared" si="0"/>
        <v>707.6999999999999</v>
      </c>
      <c r="J23" s="94">
        <v>40</v>
      </c>
      <c r="K23" s="95">
        <f t="shared" si="1"/>
        <v>404.4</v>
      </c>
      <c r="L23" s="96">
        <f t="shared" si="2"/>
        <v>57.142857142857146</v>
      </c>
      <c r="M23" s="108">
        <f t="shared" si="3"/>
        <v>30</v>
      </c>
      <c r="N23" s="102">
        <f t="shared" si="4"/>
        <v>303.29999999999995</v>
      </c>
      <c r="O23" s="103">
        <f t="shared" si="5"/>
        <v>42.857142857142854</v>
      </c>
    </row>
    <row r="24" spans="1:15" ht="41.25">
      <c r="A24" s="71">
        <v>17</v>
      </c>
      <c r="B24" s="71" t="s">
        <v>259</v>
      </c>
      <c r="C24" s="72" t="s">
        <v>42</v>
      </c>
      <c r="D24" s="73" t="s">
        <v>195</v>
      </c>
      <c r="E24" s="74" t="s">
        <v>43</v>
      </c>
      <c r="F24" s="74" t="s">
        <v>9</v>
      </c>
      <c r="G24" s="75">
        <v>150</v>
      </c>
      <c r="H24" s="76">
        <v>0.17</v>
      </c>
      <c r="I24" s="88">
        <f t="shared" si="0"/>
        <v>25.500000000000004</v>
      </c>
      <c r="J24" s="94">
        <v>25</v>
      </c>
      <c r="K24" s="95">
        <f t="shared" si="1"/>
        <v>4.25</v>
      </c>
      <c r="L24" s="96">
        <f t="shared" si="2"/>
        <v>16.666666666666668</v>
      </c>
      <c r="M24" s="108">
        <f t="shared" si="3"/>
        <v>125</v>
      </c>
      <c r="N24" s="102">
        <f t="shared" si="4"/>
        <v>21.25</v>
      </c>
      <c r="O24" s="103">
        <f t="shared" si="5"/>
        <v>83.33333333333333</v>
      </c>
    </row>
    <row r="25" spans="1:15" ht="27">
      <c r="A25" s="71">
        <v>18</v>
      </c>
      <c r="B25" s="71" t="s">
        <v>260</v>
      </c>
      <c r="C25" s="77" t="s">
        <v>176</v>
      </c>
      <c r="D25" s="78" t="s">
        <v>196</v>
      </c>
      <c r="E25" s="79" t="s">
        <v>44</v>
      </c>
      <c r="F25" s="79" t="s">
        <v>9</v>
      </c>
      <c r="G25" s="75">
        <v>60</v>
      </c>
      <c r="H25" s="76">
        <v>1.36</v>
      </c>
      <c r="I25" s="88">
        <f t="shared" si="0"/>
        <v>81.60000000000001</v>
      </c>
      <c r="J25" s="94">
        <v>0</v>
      </c>
      <c r="K25" s="95">
        <f t="shared" si="1"/>
        <v>0</v>
      </c>
      <c r="L25" s="96">
        <f t="shared" si="2"/>
        <v>0</v>
      </c>
      <c r="M25" s="108">
        <f t="shared" si="3"/>
        <v>60</v>
      </c>
      <c r="N25" s="102">
        <f t="shared" si="4"/>
        <v>81.60000000000001</v>
      </c>
      <c r="O25" s="103">
        <f t="shared" si="5"/>
        <v>100</v>
      </c>
    </row>
    <row r="26" spans="1:15" ht="41.25">
      <c r="A26" s="71">
        <v>19</v>
      </c>
      <c r="B26" s="71" t="s">
        <v>261</v>
      </c>
      <c r="C26" s="77" t="s">
        <v>176</v>
      </c>
      <c r="D26" s="78" t="s">
        <v>196</v>
      </c>
      <c r="E26" s="79" t="s">
        <v>45</v>
      </c>
      <c r="F26" s="79" t="s">
        <v>9</v>
      </c>
      <c r="G26" s="75">
        <v>25</v>
      </c>
      <c r="H26" s="76">
        <v>1.85</v>
      </c>
      <c r="I26" s="88">
        <f t="shared" si="0"/>
        <v>46.25</v>
      </c>
      <c r="J26" s="94">
        <v>0</v>
      </c>
      <c r="K26" s="95">
        <f t="shared" si="1"/>
        <v>0</v>
      </c>
      <c r="L26" s="96">
        <f t="shared" si="2"/>
        <v>0</v>
      </c>
      <c r="M26" s="108">
        <f t="shared" si="3"/>
        <v>25</v>
      </c>
      <c r="N26" s="102">
        <f t="shared" si="4"/>
        <v>46.25</v>
      </c>
      <c r="O26" s="103">
        <f t="shared" si="5"/>
        <v>100</v>
      </c>
    </row>
    <row r="27" spans="1:15" ht="41.25">
      <c r="A27" s="71">
        <v>20</v>
      </c>
      <c r="B27" s="71" t="s">
        <v>262</v>
      </c>
      <c r="C27" s="77" t="s">
        <v>177</v>
      </c>
      <c r="D27" s="78" t="s">
        <v>197</v>
      </c>
      <c r="E27" s="79" t="s">
        <v>46</v>
      </c>
      <c r="F27" s="79" t="s">
        <v>9</v>
      </c>
      <c r="G27" s="75">
        <v>10</v>
      </c>
      <c r="H27" s="76">
        <v>24.46</v>
      </c>
      <c r="I27" s="88">
        <f t="shared" si="0"/>
        <v>244.60000000000002</v>
      </c>
      <c r="J27" s="94">
        <v>10</v>
      </c>
      <c r="K27" s="95">
        <f t="shared" si="1"/>
        <v>244.60000000000002</v>
      </c>
      <c r="L27" s="96">
        <f t="shared" si="2"/>
        <v>100</v>
      </c>
      <c r="M27" s="108">
        <f t="shared" si="3"/>
        <v>0</v>
      </c>
      <c r="N27" s="102">
        <f t="shared" si="4"/>
        <v>0</v>
      </c>
      <c r="O27" s="103">
        <f t="shared" si="5"/>
        <v>0</v>
      </c>
    </row>
    <row r="28" spans="1:15" ht="41.25">
      <c r="A28" s="71">
        <v>21</v>
      </c>
      <c r="B28" s="71" t="s">
        <v>263</v>
      </c>
      <c r="C28" s="77" t="s">
        <v>178</v>
      </c>
      <c r="D28" s="78" t="s">
        <v>197</v>
      </c>
      <c r="E28" s="79" t="s">
        <v>46</v>
      </c>
      <c r="F28" s="79" t="s">
        <v>9</v>
      </c>
      <c r="G28" s="75">
        <v>27</v>
      </c>
      <c r="H28" s="76">
        <v>7.71</v>
      </c>
      <c r="I28" s="88">
        <f t="shared" si="0"/>
        <v>208.17</v>
      </c>
      <c r="J28" s="94">
        <v>0</v>
      </c>
      <c r="K28" s="95">
        <f t="shared" si="1"/>
        <v>0</v>
      </c>
      <c r="L28" s="96">
        <f t="shared" si="2"/>
        <v>0</v>
      </c>
      <c r="M28" s="108">
        <f t="shared" si="3"/>
        <v>27</v>
      </c>
      <c r="N28" s="102">
        <f t="shared" si="4"/>
        <v>208.17</v>
      </c>
      <c r="O28" s="103">
        <f t="shared" si="5"/>
        <v>100</v>
      </c>
    </row>
    <row r="29" spans="1:15" ht="41.25">
      <c r="A29" s="71">
        <v>22</v>
      </c>
      <c r="B29" s="71" t="s">
        <v>264</v>
      </c>
      <c r="C29" s="77" t="s">
        <v>179</v>
      </c>
      <c r="D29" s="78" t="s">
        <v>198</v>
      </c>
      <c r="E29" s="79" t="s">
        <v>46</v>
      </c>
      <c r="F29" s="79" t="s">
        <v>9</v>
      </c>
      <c r="G29" s="75">
        <v>25</v>
      </c>
      <c r="H29" s="76">
        <v>6.35</v>
      </c>
      <c r="I29" s="88">
        <f t="shared" si="0"/>
        <v>158.75</v>
      </c>
      <c r="J29" s="94">
        <v>0</v>
      </c>
      <c r="K29" s="95">
        <f t="shared" si="1"/>
        <v>0</v>
      </c>
      <c r="L29" s="96">
        <f t="shared" si="2"/>
        <v>0</v>
      </c>
      <c r="M29" s="108">
        <f t="shared" si="3"/>
        <v>25</v>
      </c>
      <c r="N29" s="102">
        <f t="shared" si="4"/>
        <v>158.75</v>
      </c>
      <c r="O29" s="103">
        <f t="shared" si="5"/>
        <v>100</v>
      </c>
    </row>
    <row r="30" spans="1:15" ht="41.25">
      <c r="A30" s="71">
        <v>23</v>
      </c>
      <c r="B30" s="71" t="s">
        <v>265</v>
      </c>
      <c r="C30" s="77" t="s">
        <v>180</v>
      </c>
      <c r="D30" s="78" t="s">
        <v>199</v>
      </c>
      <c r="E30" s="79" t="s">
        <v>47</v>
      </c>
      <c r="F30" s="79" t="s">
        <v>156</v>
      </c>
      <c r="G30" s="75">
        <v>5</v>
      </c>
      <c r="H30" s="76">
        <v>14.78</v>
      </c>
      <c r="I30" s="88">
        <f t="shared" si="0"/>
        <v>73.89999999999999</v>
      </c>
      <c r="J30" s="94">
        <v>0</v>
      </c>
      <c r="K30" s="95">
        <f t="shared" si="1"/>
        <v>0</v>
      </c>
      <c r="L30" s="96">
        <f t="shared" si="2"/>
        <v>0</v>
      </c>
      <c r="M30" s="108">
        <f t="shared" si="3"/>
        <v>5</v>
      </c>
      <c r="N30" s="102">
        <f t="shared" si="4"/>
        <v>73.89999999999999</v>
      </c>
      <c r="O30" s="103">
        <f t="shared" si="5"/>
        <v>100</v>
      </c>
    </row>
    <row r="31" spans="1:15" ht="27">
      <c r="A31" s="71">
        <v>24</v>
      </c>
      <c r="B31" s="71" t="s">
        <v>266</v>
      </c>
      <c r="C31" s="77" t="s">
        <v>181</v>
      </c>
      <c r="D31" s="78" t="s">
        <v>199</v>
      </c>
      <c r="E31" s="79" t="s">
        <v>48</v>
      </c>
      <c r="F31" s="79" t="s">
        <v>9</v>
      </c>
      <c r="G31" s="75">
        <v>55</v>
      </c>
      <c r="H31" s="76">
        <v>3.85</v>
      </c>
      <c r="I31" s="88">
        <f t="shared" si="0"/>
        <v>211.75</v>
      </c>
      <c r="J31" s="94">
        <v>0</v>
      </c>
      <c r="K31" s="95">
        <f t="shared" si="1"/>
        <v>0</v>
      </c>
      <c r="L31" s="96">
        <f t="shared" si="2"/>
        <v>0</v>
      </c>
      <c r="M31" s="108">
        <f t="shared" si="3"/>
        <v>55</v>
      </c>
      <c r="N31" s="102">
        <f t="shared" si="4"/>
        <v>211.75</v>
      </c>
      <c r="O31" s="103">
        <f t="shared" si="5"/>
        <v>100</v>
      </c>
    </row>
    <row r="32" spans="1:15" ht="69">
      <c r="A32" s="71">
        <v>25</v>
      </c>
      <c r="B32" s="71" t="s">
        <v>267</v>
      </c>
      <c r="C32" s="77" t="s">
        <v>182</v>
      </c>
      <c r="D32" s="78" t="s">
        <v>196</v>
      </c>
      <c r="E32" s="79" t="s">
        <v>49</v>
      </c>
      <c r="F32" s="79" t="s">
        <v>9</v>
      </c>
      <c r="G32" s="75">
        <v>85</v>
      </c>
      <c r="H32" s="76">
        <v>3.64</v>
      </c>
      <c r="I32" s="88">
        <f t="shared" si="0"/>
        <v>309.40000000000003</v>
      </c>
      <c r="J32" s="94">
        <v>0</v>
      </c>
      <c r="K32" s="95">
        <f t="shared" si="1"/>
        <v>0</v>
      </c>
      <c r="L32" s="96">
        <f t="shared" si="2"/>
        <v>0</v>
      </c>
      <c r="M32" s="108">
        <f t="shared" si="3"/>
        <v>85</v>
      </c>
      <c r="N32" s="102">
        <f t="shared" si="4"/>
        <v>309.40000000000003</v>
      </c>
      <c r="O32" s="103">
        <f t="shared" si="5"/>
        <v>100</v>
      </c>
    </row>
    <row r="33" spans="1:15" ht="27">
      <c r="A33" s="71">
        <v>26</v>
      </c>
      <c r="B33" s="71" t="s">
        <v>268</v>
      </c>
      <c r="C33" s="77" t="s">
        <v>183</v>
      </c>
      <c r="D33" s="78" t="s">
        <v>199</v>
      </c>
      <c r="E33" s="79" t="s">
        <v>50</v>
      </c>
      <c r="F33" s="79" t="s">
        <v>9</v>
      </c>
      <c r="G33" s="75">
        <v>12</v>
      </c>
      <c r="H33" s="76">
        <v>12.24</v>
      </c>
      <c r="I33" s="88">
        <f t="shared" si="0"/>
        <v>146.88</v>
      </c>
      <c r="J33" s="94">
        <v>0</v>
      </c>
      <c r="K33" s="95">
        <f t="shared" si="1"/>
        <v>0</v>
      </c>
      <c r="L33" s="96">
        <f t="shared" si="2"/>
        <v>0</v>
      </c>
      <c r="M33" s="108">
        <f t="shared" si="3"/>
        <v>12</v>
      </c>
      <c r="N33" s="102">
        <f t="shared" si="4"/>
        <v>146.88</v>
      </c>
      <c r="O33" s="103">
        <f t="shared" si="5"/>
        <v>100</v>
      </c>
    </row>
    <row r="34" spans="1:15" ht="54.75">
      <c r="A34" s="71">
        <v>27</v>
      </c>
      <c r="B34" s="71" t="s">
        <v>269</v>
      </c>
      <c r="C34" s="72" t="s">
        <v>51</v>
      </c>
      <c r="D34" s="73" t="s">
        <v>224</v>
      </c>
      <c r="E34" s="74" t="s">
        <v>348</v>
      </c>
      <c r="F34" s="74" t="s">
        <v>9</v>
      </c>
      <c r="G34" s="75">
        <v>10</v>
      </c>
      <c r="H34" s="76">
        <v>13.91</v>
      </c>
      <c r="I34" s="88">
        <f t="shared" si="0"/>
        <v>139.1</v>
      </c>
      <c r="J34" s="94">
        <v>1</v>
      </c>
      <c r="K34" s="95">
        <f t="shared" si="1"/>
        <v>13.91</v>
      </c>
      <c r="L34" s="96">
        <f t="shared" si="2"/>
        <v>10</v>
      </c>
      <c r="M34" s="108">
        <f t="shared" si="3"/>
        <v>9</v>
      </c>
      <c r="N34" s="102">
        <f t="shared" si="4"/>
        <v>125.19</v>
      </c>
      <c r="O34" s="103">
        <f t="shared" si="5"/>
        <v>90</v>
      </c>
    </row>
    <row r="35" spans="1:15" ht="54.75">
      <c r="A35" s="71">
        <v>28</v>
      </c>
      <c r="B35" s="71" t="s">
        <v>270</v>
      </c>
      <c r="C35" s="77" t="s">
        <v>53</v>
      </c>
      <c r="D35" s="78" t="s">
        <v>225</v>
      </c>
      <c r="E35" s="79" t="s">
        <v>349</v>
      </c>
      <c r="F35" s="79" t="s">
        <v>9</v>
      </c>
      <c r="G35" s="75">
        <v>35</v>
      </c>
      <c r="H35" s="76">
        <v>1.03</v>
      </c>
      <c r="I35" s="88">
        <f t="shared" si="0"/>
        <v>36.050000000000004</v>
      </c>
      <c r="J35" s="94">
        <v>15</v>
      </c>
      <c r="K35" s="95">
        <f t="shared" si="1"/>
        <v>15.450000000000001</v>
      </c>
      <c r="L35" s="96">
        <f t="shared" si="2"/>
        <v>42.857142857142854</v>
      </c>
      <c r="M35" s="108">
        <f t="shared" si="3"/>
        <v>20</v>
      </c>
      <c r="N35" s="102">
        <f t="shared" si="4"/>
        <v>20.6</v>
      </c>
      <c r="O35" s="103">
        <f t="shared" si="5"/>
        <v>57.142857142857146</v>
      </c>
    </row>
    <row r="36" spans="1:15" ht="27">
      <c r="A36" s="71">
        <v>29</v>
      </c>
      <c r="B36" s="71" t="s">
        <v>271</v>
      </c>
      <c r="C36" s="72" t="s">
        <v>54</v>
      </c>
      <c r="D36" s="80" t="s">
        <v>200</v>
      </c>
      <c r="E36" s="74" t="s">
        <v>55</v>
      </c>
      <c r="F36" s="74" t="s">
        <v>9</v>
      </c>
      <c r="G36" s="81">
        <v>22000</v>
      </c>
      <c r="H36" s="76">
        <v>0.02</v>
      </c>
      <c r="I36" s="89">
        <f t="shared" si="0"/>
        <v>440</v>
      </c>
      <c r="J36" s="94">
        <v>0</v>
      </c>
      <c r="K36" s="95">
        <f t="shared" si="1"/>
        <v>0</v>
      </c>
      <c r="L36" s="96">
        <f t="shared" si="2"/>
        <v>0</v>
      </c>
      <c r="M36" s="108">
        <f t="shared" si="3"/>
        <v>22000</v>
      </c>
      <c r="N36" s="102">
        <f t="shared" si="4"/>
        <v>440</v>
      </c>
      <c r="O36" s="103">
        <f t="shared" si="5"/>
        <v>100</v>
      </c>
    </row>
    <row r="37" spans="1:15" ht="27">
      <c r="A37" s="71">
        <v>30</v>
      </c>
      <c r="B37" s="71" t="s">
        <v>272</v>
      </c>
      <c r="C37" s="72" t="s">
        <v>56</v>
      </c>
      <c r="D37" s="80" t="s">
        <v>200</v>
      </c>
      <c r="E37" s="74" t="s">
        <v>57</v>
      </c>
      <c r="F37" s="74" t="s">
        <v>9</v>
      </c>
      <c r="G37" s="81">
        <v>15000</v>
      </c>
      <c r="H37" s="76">
        <v>0.05</v>
      </c>
      <c r="I37" s="89">
        <f t="shared" si="0"/>
        <v>750</v>
      </c>
      <c r="J37" s="94">
        <v>5000</v>
      </c>
      <c r="K37" s="95">
        <f t="shared" si="1"/>
        <v>250</v>
      </c>
      <c r="L37" s="96">
        <f t="shared" si="2"/>
        <v>33.333333333333336</v>
      </c>
      <c r="M37" s="108">
        <f t="shared" si="3"/>
        <v>10000</v>
      </c>
      <c r="N37" s="102">
        <f t="shared" si="4"/>
        <v>500</v>
      </c>
      <c r="O37" s="103">
        <f t="shared" si="5"/>
        <v>66.66666666666667</v>
      </c>
    </row>
    <row r="38" spans="1:15" ht="27">
      <c r="A38" s="71">
        <v>31</v>
      </c>
      <c r="B38" s="71" t="s">
        <v>273</v>
      </c>
      <c r="C38" s="72" t="s">
        <v>58</v>
      </c>
      <c r="D38" s="80" t="s">
        <v>200</v>
      </c>
      <c r="E38" s="74" t="s">
        <v>59</v>
      </c>
      <c r="F38" s="74" t="s">
        <v>9</v>
      </c>
      <c r="G38" s="81">
        <v>5000</v>
      </c>
      <c r="H38" s="76">
        <v>0.1</v>
      </c>
      <c r="I38" s="89">
        <f t="shared" si="0"/>
        <v>500</v>
      </c>
      <c r="J38" s="94">
        <v>0</v>
      </c>
      <c r="K38" s="95">
        <f t="shared" si="1"/>
        <v>0</v>
      </c>
      <c r="L38" s="96">
        <f t="shared" si="2"/>
        <v>0</v>
      </c>
      <c r="M38" s="108">
        <f t="shared" si="3"/>
        <v>5000</v>
      </c>
      <c r="N38" s="102">
        <f t="shared" si="4"/>
        <v>500</v>
      </c>
      <c r="O38" s="103">
        <f t="shared" si="5"/>
        <v>100</v>
      </c>
    </row>
    <row r="39" spans="1:15" ht="27">
      <c r="A39" s="82">
        <v>32</v>
      </c>
      <c r="B39" s="71" t="s">
        <v>274</v>
      </c>
      <c r="C39" s="83" t="s">
        <v>60</v>
      </c>
      <c r="D39" s="80" t="s">
        <v>200</v>
      </c>
      <c r="E39" s="84" t="s">
        <v>61</v>
      </c>
      <c r="F39" s="84" t="s">
        <v>9</v>
      </c>
      <c r="G39" s="81">
        <v>30000</v>
      </c>
      <c r="H39" s="76">
        <v>0.03</v>
      </c>
      <c r="I39" s="89">
        <f t="shared" si="0"/>
        <v>900</v>
      </c>
      <c r="J39" s="94">
        <v>0</v>
      </c>
      <c r="K39" s="95">
        <f t="shared" si="1"/>
        <v>0</v>
      </c>
      <c r="L39" s="96">
        <f t="shared" si="2"/>
        <v>0</v>
      </c>
      <c r="M39" s="108">
        <f t="shared" si="3"/>
        <v>30000</v>
      </c>
      <c r="N39" s="102">
        <f t="shared" si="4"/>
        <v>900</v>
      </c>
      <c r="O39" s="103">
        <f t="shared" si="5"/>
        <v>100</v>
      </c>
    </row>
    <row r="40" spans="1:15" ht="27">
      <c r="A40" s="71">
        <v>33</v>
      </c>
      <c r="B40" s="71" t="s">
        <v>275</v>
      </c>
      <c r="C40" s="72" t="s">
        <v>62</v>
      </c>
      <c r="D40" s="73" t="s">
        <v>200</v>
      </c>
      <c r="E40" s="74" t="s">
        <v>63</v>
      </c>
      <c r="F40" s="74" t="s">
        <v>9</v>
      </c>
      <c r="G40" s="75">
        <v>50</v>
      </c>
      <c r="H40" s="76">
        <v>0.2</v>
      </c>
      <c r="I40" s="88">
        <f t="shared" si="0"/>
        <v>10</v>
      </c>
      <c r="J40" s="94">
        <v>10</v>
      </c>
      <c r="K40" s="95">
        <f aca="true" t="shared" si="6" ref="K40:K71">J40*H40</f>
        <v>2</v>
      </c>
      <c r="L40" s="96">
        <f aca="true" t="shared" si="7" ref="L40:L71">(J40*100)/G40</f>
        <v>20</v>
      </c>
      <c r="M40" s="108">
        <f aca="true" t="shared" si="8" ref="M40:M71">G40-J40</f>
        <v>40</v>
      </c>
      <c r="N40" s="102">
        <f aca="true" t="shared" si="9" ref="N40:N71">M40*H40</f>
        <v>8</v>
      </c>
      <c r="O40" s="103">
        <f t="shared" si="5"/>
        <v>80</v>
      </c>
    </row>
    <row r="41" spans="1:15" ht="27">
      <c r="A41" s="71">
        <v>34</v>
      </c>
      <c r="B41" s="71" t="s">
        <v>276</v>
      </c>
      <c r="C41" s="72" t="s">
        <v>62</v>
      </c>
      <c r="D41" s="73" t="s">
        <v>200</v>
      </c>
      <c r="E41" s="74" t="s">
        <v>64</v>
      </c>
      <c r="F41" s="74" t="s">
        <v>9</v>
      </c>
      <c r="G41" s="75">
        <v>30</v>
      </c>
      <c r="H41" s="76">
        <v>0.3</v>
      </c>
      <c r="I41" s="88">
        <f t="shared" si="0"/>
        <v>9</v>
      </c>
      <c r="J41" s="94">
        <v>10</v>
      </c>
      <c r="K41" s="95">
        <f t="shared" si="6"/>
        <v>3</v>
      </c>
      <c r="L41" s="96">
        <f t="shared" si="7"/>
        <v>33.333333333333336</v>
      </c>
      <c r="M41" s="108">
        <f t="shared" si="8"/>
        <v>20</v>
      </c>
      <c r="N41" s="102">
        <f t="shared" si="9"/>
        <v>6</v>
      </c>
      <c r="O41" s="103">
        <f t="shared" si="5"/>
        <v>66.66666666666667</v>
      </c>
    </row>
    <row r="42" spans="1:15" ht="27">
      <c r="A42" s="71">
        <v>35</v>
      </c>
      <c r="B42" s="71" t="s">
        <v>277</v>
      </c>
      <c r="C42" s="72" t="s">
        <v>62</v>
      </c>
      <c r="D42" s="73" t="s">
        <v>200</v>
      </c>
      <c r="E42" s="74" t="s">
        <v>65</v>
      </c>
      <c r="F42" s="74" t="s">
        <v>9</v>
      </c>
      <c r="G42" s="75">
        <v>20</v>
      </c>
      <c r="H42" s="76">
        <v>0.37</v>
      </c>
      <c r="I42" s="88">
        <f t="shared" si="0"/>
        <v>7.4</v>
      </c>
      <c r="J42" s="94">
        <v>0</v>
      </c>
      <c r="K42" s="95">
        <f t="shared" si="6"/>
        <v>0</v>
      </c>
      <c r="L42" s="96">
        <f t="shared" si="7"/>
        <v>0</v>
      </c>
      <c r="M42" s="108">
        <f t="shared" si="8"/>
        <v>20</v>
      </c>
      <c r="N42" s="102">
        <f t="shared" si="9"/>
        <v>7.4</v>
      </c>
      <c r="O42" s="103">
        <f aca="true" t="shared" si="10" ref="O42:O73">(M42*100)/G42</f>
        <v>100</v>
      </c>
    </row>
    <row r="43" spans="1:15" ht="82.5">
      <c r="A43" s="71">
        <v>36</v>
      </c>
      <c r="B43" s="71" t="s">
        <v>278</v>
      </c>
      <c r="C43" s="72" t="s">
        <v>66</v>
      </c>
      <c r="D43" s="73" t="s">
        <v>226</v>
      </c>
      <c r="E43" s="74" t="s">
        <v>350</v>
      </c>
      <c r="F43" s="74" t="s">
        <v>9</v>
      </c>
      <c r="G43" s="75">
        <v>10</v>
      </c>
      <c r="H43" s="76">
        <v>5.24</v>
      </c>
      <c r="I43" s="88">
        <f t="shared" si="0"/>
        <v>52.400000000000006</v>
      </c>
      <c r="J43" s="94">
        <v>0</v>
      </c>
      <c r="K43" s="95">
        <f t="shared" si="6"/>
        <v>0</v>
      </c>
      <c r="L43" s="96">
        <f t="shared" si="7"/>
        <v>0</v>
      </c>
      <c r="M43" s="108">
        <f t="shared" si="8"/>
        <v>10</v>
      </c>
      <c r="N43" s="102">
        <f t="shared" si="9"/>
        <v>52.400000000000006</v>
      </c>
      <c r="O43" s="103">
        <f t="shared" si="10"/>
        <v>100</v>
      </c>
    </row>
    <row r="44" spans="1:15" ht="27">
      <c r="A44" s="71">
        <v>37</v>
      </c>
      <c r="B44" s="71" t="s">
        <v>279</v>
      </c>
      <c r="C44" s="72" t="s">
        <v>68</v>
      </c>
      <c r="D44" s="73" t="s">
        <v>201</v>
      </c>
      <c r="E44" s="74" t="s">
        <v>69</v>
      </c>
      <c r="F44" s="74" t="s">
        <v>9</v>
      </c>
      <c r="G44" s="75">
        <v>50</v>
      </c>
      <c r="H44" s="76">
        <v>1</v>
      </c>
      <c r="I44" s="88">
        <f t="shared" si="0"/>
        <v>50</v>
      </c>
      <c r="J44" s="94">
        <v>50</v>
      </c>
      <c r="K44" s="95">
        <f t="shared" si="6"/>
        <v>50</v>
      </c>
      <c r="L44" s="96">
        <f t="shared" si="7"/>
        <v>100</v>
      </c>
      <c r="M44" s="108">
        <f t="shared" si="8"/>
        <v>0</v>
      </c>
      <c r="N44" s="102">
        <f t="shared" si="9"/>
        <v>0</v>
      </c>
      <c r="O44" s="103">
        <f t="shared" si="10"/>
        <v>0</v>
      </c>
    </row>
    <row r="45" spans="1:15" ht="41.25">
      <c r="A45" s="71">
        <v>38</v>
      </c>
      <c r="B45" s="71" t="s">
        <v>280</v>
      </c>
      <c r="C45" s="72" t="s">
        <v>70</v>
      </c>
      <c r="D45" s="73" t="s">
        <v>194</v>
      </c>
      <c r="E45" s="74" t="s">
        <v>351</v>
      </c>
      <c r="F45" s="74" t="s">
        <v>9</v>
      </c>
      <c r="G45" s="75">
        <v>100</v>
      </c>
      <c r="H45" s="76">
        <v>0.28</v>
      </c>
      <c r="I45" s="88">
        <f t="shared" si="0"/>
        <v>28.000000000000004</v>
      </c>
      <c r="J45" s="94">
        <v>80</v>
      </c>
      <c r="K45" s="95">
        <f t="shared" si="6"/>
        <v>22.400000000000002</v>
      </c>
      <c r="L45" s="96">
        <f t="shared" si="7"/>
        <v>80</v>
      </c>
      <c r="M45" s="108">
        <f t="shared" si="8"/>
        <v>20</v>
      </c>
      <c r="N45" s="102">
        <f t="shared" si="9"/>
        <v>5.6000000000000005</v>
      </c>
      <c r="O45" s="103">
        <f t="shared" si="10"/>
        <v>20</v>
      </c>
    </row>
    <row r="46" spans="1:15" ht="41.25">
      <c r="A46" s="71">
        <v>39</v>
      </c>
      <c r="B46" s="71" t="s">
        <v>281</v>
      </c>
      <c r="C46" s="72" t="s">
        <v>70</v>
      </c>
      <c r="D46" s="73" t="s">
        <v>194</v>
      </c>
      <c r="E46" s="74" t="s">
        <v>352</v>
      </c>
      <c r="F46" s="74" t="s">
        <v>9</v>
      </c>
      <c r="G46" s="75">
        <v>80</v>
      </c>
      <c r="H46" s="76">
        <v>0.42</v>
      </c>
      <c r="I46" s="88">
        <f t="shared" si="0"/>
        <v>33.6</v>
      </c>
      <c r="J46" s="94">
        <v>80</v>
      </c>
      <c r="K46" s="95">
        <f t="shared" si="6"/>
        <v>33.6</v>
      </c>
      <c r="L46" s="96">
        <f t="shared" si="7"/>
        <v>100</v>
      </c>
      <c r="M46" s="108">
        <f t="shared" si="8"/>
        <v>0</v>
      </c>
      <c r="N46" s="102">
        <f t="shared" si="9"/>
        <v>0</v>
      </c>
      <c r="O46" s="103">
        <f t="shared" si="10"/>
        <v>0</v>
      </c>
    </row>
    <row r="47" spans="1:15" ht="41.25">
      <c r="A47" s="71">
        <v>40</v>
      </c>
      <c r="B47" s="71" t="s">
        <v>282</v>
      </c>
      <c r="C47" s="72" t="s">
        <v>70</v>
      </c>
      <c r="D47" s="73" t="s">
        <v>202</v>
      </c>
      <c r="E47" s="74" t="s">
        <v>353</v>
      </c>
      <c r="F47" s="74" t="s">
        <v>9</v>
      </c>
      <c r="G47" s="75">
        <v>60</v>
      </c>
      <c r="H47" s="76">
        <v>0.4</v>
      </c>
      <c r="I47" s="88">
        <f t="shared" si="0"/>
        <v>24</v>
      </c>
      <c r="J47" s="94">
        <v>40</v>
      </c>
      <c r="K47" s="95">
        <f t="shared" si="6"/>
        <v>16</v>
      </c>
      <c r="L47" s="96">
        <f t="shared" si="7"/>
        <v>66.66666666666667</v>
      </c>
      <c r="M47" s="108">
        <f t="shared" si="8"/>
        <v>20</v>
      </c>
      <c r="N47" s="102">
        <f t="shared" si="9"/>
        <v>8</v>
      </c>
      <c r="O47" s="103">
        <f t="shared" si="10"/>
        <v>33.333333333333336</v>
      </c>
    </row>
    <row r="48" spans="1:15" ht="41.25">
      <c r="A48" s="71">
        <v>41</v>
      </c>
      <c r="B48" s="71" t="s">
        <v>283</v>
      </c>
      <c r="C48" s="72" t="s">
        <v>70</v>
      </c>
      <c r="D48" s="73" t="s">
        <v>194</v>
      </c>
      <c r="E48" s="74" t="s">
        <v>354</v>
      </c>
      <c r="F48" s="74" t="s">
        <v>9</v>
      </c>
      <c r="G48" s="75">
        <v>30</v>
      </c>
      <c r="H48" s="76">
        <v>0.83</v>
      </c>
      <c r="I48" s="88">
        <f t="shared" si="0"/>
        <v>24.9</v>
      </c>
      <c r="J48" s="94">
        <v>0</v>
      </c>
      <c r="K48" s="95">
        <f t="shared" si="6"/>
        <v>0</v>
      </c>
      <c r="L48" s="96">
        <f t="shared" si="7"/>
        <v>0</v>
      </c>
      <c r="M48" s="108">
        <f t="shared" si="8"/>
        <v>30</v>
      </c>
      <c r="N48" s="102">
        <f t="shared" si="9"/>
        <v>24.9</v>
      </c>
      <c r="O48" s="103">
        <f t="shared" si="10"/>
        <v>100</v>
      </c>
    </row>
    <row r="49" spans="1:15" ht="41.25">
      <c r="A49" s="71">
        <v>42</v>
      </c>
      <c r="B49" s="71" t="s">
        <v>284</v>
      </c>
      <c r="C49" s="72" t="s">
        <v>71</v>
      </c>
      <c r="D49" s="85" t="s">
        <v>227</v>
      </c>
      <c r="E49" s="74" t="s">
        <v>355</v>
      </c>
      <c r="F49" s="74" t="s">
        <v>241</v>
      </c>
      <c r="G49" s="86">
        <v>350</v>
      </c>
      <c r="H49" s="76">
        <v>5.25</v>
      </c>
      <c r="I49" s="88">
        <f t="shared" si="0"/>
        <v>1837.5</v>
      </c>
      <c r="J49" s="94">
        <v>140</v>
      </c>
      <c r="K49" s="95">
        <f t="shared" si="6"/>
        <v>735</v>
      </c>
      <c r="L49" s="96">
        <f t="shared" si="7"/>
        <v>40</v>
      </c>
      <c r="M49" s="108">
        <f t="shared" si="8"/>
        <v>210</v>
      </c>
      <c r="N49" s="102">
        <f t="shared" si="9"/>
        <v>1102.5</v>
      </c>
      <c r="O49" s="103">
        <f t="shared" si="10"/>
        <v>60</v>
      </c>
    </row>
    <row r="50" spans="1:15" ht="41.25">
      <c r="A50" s="71">
        <v>43</v>
      </c>
      <c r="B50" s="71" t="s">
        <v>285</v>
      </c>
      <c r="C50" s="72" t="s">
        <v>73</v>
      </c>
      <c r="D50" s="85" t="s">
        <v>228</v>
      </c>
      <c r="E50" s="74" t="s">
        <v>74</v>
      </c>
      <c r="F50" s="74" t="s">
        <v>241</v>
      </c>
      <c r="G50" s="86">
        <v>25</v>
      </c>
      <c r="H50" s="76">
        <v>4.08</v>
      </c>
      <c r="I50" s="88">
        <f t="shared" si="0"/>
        <v>102</v>
      </c>
      <c r="J50" s="94">
        <v>15</v>
      </c>
      <c r="K50" s="95">
        <f t="shared" si="6"/>
        <v>61.2</v>
      </c>
      <c r="L50" s="96">
        <f t="shared" si="7"/>
        <v>60</v>
      </c>
      <c r="M50" s="108">
        <f t="shared" si="8"/>
        <v>10</v>
      </c>
      <c r="N50" s="102">
        <f t="shared" si="9"/>
        <v>40.8</v>
      </c>
      <c r="O50" s="103">
        <f t="shared" si="10"/>
        <v>40</v>
      </c>
    </row>
    <row r="51" spans="1:15" ht="41.25">
      <c r="A51" s="71">
        <v>44</v>
      </c>
      <c r="B51" s="71" t="s">
        <v>286</v>
      </c>
      <c r="C51" s="72" t="s">
        <v>75</v>
      </c>
      <c r="D51" s="85" t="s">
        <v>195</v>
      </c>
      <c r="E51" s="74" t="s">
        <v>76</v>
      </c>
      <c r="F51" s="74" t="s">
        <v>242</v>
      </c>
      <c r="G51" s="86">
        <v>20</v>
      </c>
      <c r="H51" s="76">
        <v>0.63</v>
      </c>
      <c r="I51" s="88">
        <f t="shared" si="0"/>
        <v>12.6</v>
      </c>
      <c r="J51" s="94">
        <v>5</v>
      </c>
      <c r="K51" s="95">
        <f t="shared" si="6"/>
        <v>3.15</v>
      </c>
      <c r="L51" s="96">
        <f t="shared" si="7"/>
        <v>25</v>
      </c>
      <c r="M51" s="108">
        <f t="shared" si="8"/>
        <v>15</v>
      </c>
      <c r="N51" s="102">
        <f t="shared" si="9"/>
        <v>9.45</v>
      </c>
      <c r="O51" s="103">
        <f t="shared" si="10"/>
        <v>75</v>
      </c>
    </row>
    <row r="52" spans="1:15" ht="41.25">
      <c r="A52" s="71">
        <v>45</v>
      </c>
      <c r="B52" s="71" t="s">
        <v>287</v>
      </c>
      <c r="C52" s="72" t="s">
        <v>75</v>
      </c>
      <c r="D52" s="85" t="s">
        <v>195</v>
      </c>
      <c r="E52" s="74" t="s">
        <v>77</v>
      </c>
      <c r="F52" s="74" t="s">
        <v>242</v>
      </c>
      <c r="G52" s="86">
        <v>20</v>
      </c>
      <c r="H52" s="76">
        <v>1.36</v>
      </c>
      <c r="I52" s="88">
        <f t="shared" si="0"/>
        <v>27.200000000000003</v>
      </c>
      <c r="J52" s="94">
        <v>5</v>
      </c>
      <c r="K52" s="95">
        <f t="shared" si="6"/>
        <v>6.800000000000001</v>
      </c>
      <c r="L52" s="96">
        <f t="shared" si="7"/>
        <v>25</v>
      </c>
      <c r="M52" s="108">
        <f t="shared" si="8"/>
        <v>15</v>
      </c>
      <c r="N52" s="102">
        <f t="shared" si="9"/>
        <v>20.400000000000002</v>
      </c>
      <c r="O52" s="103">
        <f t="shared" si="10"/>
        <v>75</v>
      </c>
    </row>
    <row r="53" spans="1:15" ht="34.5" customHeight="1">
      <c r="A53" s="71">
        <v>46</v>
      </c>
      <c r="B53" s="71" t="s">
        <v>288</v>
      </c>
      <c r="C53" s="72" t="s">
        <v>78</v>
      </c>
      <c r="D53" s="73" t="s">
        <v>194</v>
      </c>
      <c r="E53" s="74" t="s">
        <v>79</v>
      </c>
      <c r="F53" s="74" t="s">
        <v>9</v>
      </c>
      <c r="G53" s="75">
        <v>30</v>
      </c>
      <c r="H53" s="76">
        <v>0.52</v>
      </c>
      <c r="I53" s="88">
        <f t="shared" si="0"/>
        <v>15.600000000000001</v>
      </c>
      <c r="J53" s="94">
        <v>11</v>
      </c>
      <c r="K53" s="95">
        <f t="shared" si="6"/>
        <v>5.720000000000001</v>
      </c>
      <c r="L53" s="96">
        <f t="shared" si="7"/>
        <v>36.666666666666664</v>
      </c>
      <c r="M53" s="108">
        <f t="shared" si="8"/>
        <v>19</v>
      </c>
      <c r="N53" s="102">
        <f t="shared" si="9"/>
        <v>9.88</v>
      </c>
      <c r="O53" s="103">
        <f t="shared" si="10"/>
        <v>63.333333333333336</v>
      </c>
    </row>
    <row r="54" spans="1:15" ht="27">
      <c r="A54" s="71">
        <v>47</v>
      </c>
      <c r="B54" s="71" t="s">
        <v>289</v>
      </c>
      <c r="C54" s="72" t="s">
        <v>80</v>
      </c>
      <c r="D54" s="73" t="s">
        <v>189</v>
      </c>
      <c r="E54" s="74" t="s">
        <v>81</v>
      </c>
      <c r="F54" s="74" t="s">
        <v>32</v>
      </c>
      <c r="G54" s="75">
        <v>20</v>
      </c>
      <c r="H54" s="76">
        <v>2.18</v>
      </c>
      <c r="I54" s="88">
        <f t="shared" si="0"/>
        <v>43.6</v>
      </c>
      <c r="J54" s="94">
        <v>10</v>
      </c>
      <c r="K54" s="95">
        <f t="shared" si="6"/>
        <v>21.8</v>
      </c>
      <c r="L54" s="96">
        <f t="shared" si="7"/>
        <v>50</v>
      </c>
      <c r="M54" s="108">
        <f t="shared" si="8"/>
        <v>10</v>
      </c>
      <c r="N54" s="102">
        <f t="shared" si="9"/>
        <v>21.8</v>
      </c>
      <c r="O54" s="103">
        <f t="shared" si="10"/>
        <v>50</v>
      </c>
    </row>
    <row r="55" spans="1:15" ht="82.5">
      <c r="A55" s="71">
        <v>48</v>
      </c>
      <c r="B55" s="71" t="s">
        <v>290</v>
      </c>
      <c r="C55" s="72" t="s">
        <v>82</v>
      </c>
      <c r="D55" s="73" t="s">
        <v>229</v>
      </c>
      <c r="E55" s="74" t="s">
        <v>356</v>
      </c>
      <c r="F55" s="74" t="s">
        <v>32</v>
      </c>
      <c r="G55" s="75">
        <v>10</v>
      </c>
      <c r="H55" s="76">
        <v>10.17</v>
      </c>
      <c r="I55" s="88">
        <f t="shared" si="0"/>
        <v>101.7</v>
      </c>
      <c r="J55" s="94">
        <v>0</v>
      </c>
      <c r="K55" s="95">
        <f t="shared" si="6"/>
        <v>0</v>
      </c>
      <c r="L55" s="96">
        <f t="shared" si="7"/>
        <v>0</v>
      </c>
      <c r="M55" s="108">
        <f t="shared" si="8"/>
        <v>10</v>
      </c>
      <c r="N55" s="102">
        <f t="shared" si="9"/>
        <v>101.7</v>
      </c>
      <c r="O55" s="103">
        <f t="shared" si="10"/>
        <v>100</v>
      </c>
    </row>
    <row r="56" spans="1:15" ht="41.25">
      <c r="A56" s="71">
        <v>49</v>
      </c>
      <c r="B56" s="71" t="s">
        <v>291</v>
      </c>
      <c r="C56" s="72" t="s">
        <v>84</v>
      </c>
      <c r="D56" s="73" t="s">
        <v>203</v>
      </c>
      <c r="E56" s="74" t="s">
        <v>357</v>
      </c>
      <c r="F56" s="74" t="s">
        <v>9</v>
      </c>
      <c r="G56" s="75">
        <v>708</v>
      </c>
      <c r="H56" s="76">
        <v>2.99</v>
      </c>
      <c r="I56" s="88">
        <f t="shared" si="0"/>
        <v>2116.92</v>
      </c>
      <c r="J56" s="94">
        <v>336</v>
      </c>
      <c r="K56" s="95">
        <f t="shared" si="6"/>
        <v>1004.6400000000001</v>
      </c>
      <c r="L56" s="96">
        <f t="shared" si="7"/>
        <v>47.45762711864407</v>
      </c>
      <c r="M56" s="108">
        <f t="shared" si="8"/>
        <v>372</v>
      </c>
      <c r="N56" s="102">
        <f t="shared" si="9"/>
        <v>1112.28</v>
      </c>
      <c r="O56" s="103">
        <f t="shared" si="10"/>
        <v>52.54237288135593</v>
      </c>
    </row>
    <row r="57" spans="1:15" ht="54.75">
      <c r="A57" s="71">
        <v>50</v>
      </c>
      <c r="B57" s="71" t="s">
        <v>292</v>
      </c>
      <c r="C57" s="72" t="s">
        <v>86</v>
      </c>
      <c r="D57" s="73" t="s">
        <v>195</v>
      </c>
      <c r="E57" s="74" t="s">
        <v>87</v>
      </c>
      <c r="F57" s="74" t="s">
        <v>9</v>
      </c>
      <c r="G57" s="75">
        <v>20</v>
      </c>
      <c r="H57" s="76">
        <v>1.98</v>
      </c>
      <c r="I57" s="88">
        <f t="shared" si="0"/>
        <v>39.6</v>
      </c>
      <c r="J57" s="94">
        <v>5</v>
      </c>
      <c r="K57" s="95">
        <f t="shared" si="6"/>
        <v>9.9</v>
      </c>
      <c r="L57" s="96">
        <f t="shared" si="7"/>
        <v>25</v>
      </c>
      <c r="M57" s="108">
        <f t="shared" si="8"/>
        <v>15</v>
      </c>
      <c r="N57" s="102">
        <f t="shared" si="9"/>
        <v>29.7</v>
      </c>
      <c r="O57" s="103">
        <f t="shared" si="10"/>
        <v>75</v>
      </c>
    </row>
    <row r="58" spans="1:15" ht="41.25">
      <c r="A58" s="71">
        <v>51</v>
      </c>
      <c r="B58" s="71" t="s">
        <v>293</v>
      </c>
      <c r="C58" s="72" t="s">
        <v>88</v>
      </c>
      <c r="D58" s="73" t="s">
        <v>204</v>
      </c>
      <c r="E58" s="74" t="s">
        <v>89</v>
      </c>
      <c r="F58" s="74" t="s">
        <v>9</v>
      </c>
      <c r="G58" s="75">
        <v>15</v>
      </c>
      <c r="H58" s="76">
        <v>2.45</v>
      </c>
      <c r="I58" s="88">
        <f t="shared" si="0"/>
        <v>36.75</v>
      </c>
      <c r="J58" s="94">
        <v>5</v>
      </c>
      <c r="K58" s="95">
        <f t="shared" si="6"/>
        <v>12.25</v>
      </c>
      <c r="L58" s="96">
        <f t="shared" si="7"/>
        <v>33.333333333333336</v>
      </c>
      <c r="M58" s="108">
        <f t="shared" si="8"/>
        <v>10</v>
      </c>
      <c r="N58" s="102">
        <f t="shared" si="9"/>
        <v>24.5</v>
      </c>
      <c r="O58" s="103">
        <f t="shared" si="10"/>
        <v>66.66666666666667</v>
      </c>
    </row>
    <row r="59" spans="1:15" ht="41.25">
      <c r="A59" s="71">
        <v>52</v>
      </c>
      <c r="B59" s="71" t="s">
        <v>294</v>
      </c>
      <c r="C59" s="72" t="s">
        <v>90</v>
      </c>
      <c r="D59" s="73" t="s">
        <v>205</v>
      </c>
      <c r="E59" s="74" t="s">
        <v>91</v>
      </c>
      <c r="F59" s="74" t="s">
        <v>9</v>
      </c>
      <c r="G59" s="75">
        <v>300</v>
      </c>
      <c r="H59" s="76">
        <v>4.46</v>
      </c>
      <c r="I59" s="88">
        <f t="shared" si="0"/>
        <v>1338</v>
      </c>
      <c r="J59" s="94">
        <v>0</v>
      </c>
      <c r="K59" s="95">
        <f t="shared" si="6"/>
        <v>0</v>
      </c>
      <c r="L59" s="96">
        <f t="shared" si="7"/>
        <v>0</v>
      </c>
      <c r="M59" s="108">
        <f t="shared" si="8"/>
        <v>300</v>
      </c>
      <c r="N59" s="102">
        <f t="shared" si="9"/>
        <v>1338</v>
      </c>
      <c r="O59" s="103">
        <f t="shared" si="10"/>
        <v>100</v>
      </c>
    </row>
    <row r="60" spans="1:15" ht="54.75">
      <c r="A60" s="71">
        <v>53</v>
      </c>
      <c r="B60" s="71" t="s">
        <v>295</v>
      </c>
      <c r="C60" s="72" t="s">
        <v>92</v>
      </c>
      <c r="D60" s="73" t="s">
        <v>206</v>
      </c>
      <c r="E60" s="74" t="s">
        <v>93</v>
      </c>
      <c r="F60" s="74" t="s">
        <v>9</v>
      </c>
      <c r="G60" s="75">
        <v>50</v>
      </c>
      <c r="H60" s="76">
        <v>0.38</v>
      </c>
      <c r="I60" s="88">
        <f t="shared" si="0"/>
        <v>19</v>
      </c>
      <c r="J60" s="94">
        <v>25</v>
      </c>
      <c r="K60" s="95">
        <f t="shared" si="6"/>
        <v>9.5</v>
      </c>
      <c r="L60" s="96">
        <f t="shared" si="7"/>
        <v>50</v>
      </c>
      <c r="M60" s="108">
        <f t="shared" si="8"/>
        <v>25</v>
      </c>
      <c r="N60" s="102">
        <f t="shared" si="9"/>
        <v>9.5</v>
      </c>
      <c r="O60" s="103">
        <f t="shared" si="10"/>
        <v>50</v>
      </c>
    </row>
    <row r="61" spans="1:15" ht="27">
      <c r="A61" s="71">
        <v>54</v>
      </c>
      <c r="B61" s="71" t="s">
        <v>296</v>
      </c>
      <c r="C61" s="72" t="s">
        <v>94</v>
      </c>
      <c r="D61" s="73" t="s">
        <v>207</v>
      </c>
      <c r="E61" s="74" t="s">
        <v>95</v>
      </c>
      <c r="F61" s="74" t="s">
        <v>9</v>
      </c>
      <c r="G61" s="75">
        <v>200</v>
      </c>
      <c r="H61" s="76">
        <v>0.26</v>
      </c>
      <c r="I61" s="88">
        <f t="shared" si="0"/>
        <v>52</v>
      </c>
      <c r="J61" s="94">
        <v>100</v>
      </c>
      <c r="K61" s="95">
        <f t="shared" si="6"/>
        <v>26</v>
      </c>
      <c r="L61" s="96">
        <f t="shared" si="7"/>
        <v>50</v>
      </c>
      <c r="M61" s="108">
        <f t="shared" si="8"/>
        <v>100</v>
      </c>
      <c r="N61" s="102">
        <f t="shared" si="9"/>
        <v>26</v>
      </c>
      <c r="O61" s="103">
        <f t="shared" si="10"/>
        <v>50</v>
      </c>
    </row>
    <row r="62" spans="1:15" ht="69">
      <c r="A62" s="71">
        <v>55</v>
      </c>
      <c r="B62" s="71" t="s">
        <v>297</v>
      </c>
      <c r="C62" s="72" t="s">
        <v>96</v>
      </c>
      <c r="D62" s="73" t="s">
        <v>230</v>
      </c>
      <c r="E62" s="74" t="s">
        <v>165</v>
      </c>
      <c r="F62" s="74" t="s">
        <v>9</v>
      </c>
      <c r="G62" s="75">
        <v>10</v>
      </c>
      <c r="H62" s="76">
        <v>7.64</v>
      </c>
      <c r="I62" s="88">
        <f t="shared" si="0"/>
        <v>76.39999999999999</v>
      </c>
      <c r="J62" s="94">
        <v>0</v>
      </c>
      <c r="K62" s="95">
        <f t="shared" si="6"/>
        <v>0</v>
      </c>
      <c r="L62" s="96">
        <f t="shared" si="7"/>
        <v>0</v>
      </c>
      <c r="M62" s="108">
        <f t="shared" si="8"/>
        <v>10</v>
      </c>
      <c r="N62" s="102">
        <f t="shared" si="9"/>
        <v>76.39999999999999</v>
      </c>
      <c r="O62" s="103">
        <f t="shared" si="10"/>
        <v>100</v>
      </c>
    </row>
    <row r="63" spans="1:15" ht="41.25">
      <c r="A63" s="71">
        <v>56</v>
      </c>
      <c r="B63" s="71" t="s">
        <v>298</v>
      </c>
      <c r="C63" s="77" t="s">
        <v>97</v>
      </c>
      <c r="D63" s="78" t="s">
        <v>189</v>
      </c>
      <c r="E63" s="79" t="s">
        <v>98</v>
      </c>
      <c r="F63" s="79" t="s">
        <v>32</v>
      </c>
      <c r="G63" s="75">
        <v>25</v>
      </c>
      <c r="H63" s="76">
        <v>2.29</v>
      </c>
      <c r="I63" s="88">
        <f t="shared" si="0"/>
        <v>57.25</v>
      </c>
      <c r="J63" s="94">
        <v>10</v>
      </c>
      <c r="K63" s="95">
        <f t="shared" si="6"/>
        <v>22.9</v>
      </c>
      <c r="L63" s="96">
        <f t="shared" si="7"/>
        <v>40</v>
      </c>
      <c r="M63" s="108">
        <f t="shared" si="8"/>
        <v>15</v>
      </c>
      <c r="N63" s="102">
        <f t="shared" si="9"/>
        <v>34.35</v>
      </c>
      <c r="O63" s="103">
        <f t="shared" si="10"/>
        <v>60</v>
      </c>
    </row>
    <row r="64" spans="1:15" ht="41.25">
      <c r="A64" s="71">
        <v>57</v>
      </c>
      <c r="B64" s="71" t="s">
        <v>299</v>
      </c>
      <c r="C64" s="72" t="s">
        <v>99</v>
      </c>
      <c r="D64" s="73" t="s">
        <v>189</v>
      </c>
      <c r="E64" s="74" t="s">
        <v>98</v>
      </c>
      <c r="F64" s="74" t="s">
        <v>32</v>
      </c>
      <c r="G64" s="75">
        <v>15</v>
      </c>
      <c r="H64" s="76">
        <v>7.17</v>
      </c>
      <c r="I64" s="88">
        <f t="shared" si="0"/>
        <v>107.55</v>
      </c>
      <c r="J64" s="94">
        <v>0</v>
      </c>
      <c r="K64" s="95">
        <f t="shared" si="6"/>
        <v>0</v>
      </c>
      <c r="L64" s="96">
        <f t="shared" si="7"/>
        <v>0</v>
      </c>
      <c r="M64" s="108">
        <f t="shared" si="8"/>
        <v>15</v>
      </c>
      <c r="N64" s="102">
        <f t="shared" si="9"/>
        <v>107.55</v>
      </c>
      <c r="O64" s="103">
        <f t="shared" si="10"/>
        <v>100</v>
      </c>
    </row>
    <row r="65" spans="1:15" ht="31.5" customHeight="1">
      <c r="A65" s="71">
        <v>58</v>
      </c>
      <c r="B65" s="71" t="s">
        <v>300</v>
      </c>
      <c r="C65" s="72" t="s">
        <v>166</v>
      </c>
      <c r="D65" s="73" t="s">
        <v>209</v>
      </c>
      <c r="E65" s="74" t="s">
        <v>167</v>
      </c>
      <c r="F65" s="74" t="s">
        <v>9</v>
      </c>
      <c r="G65" s="75">
        <v>50</v>
      </c>
      <c r="H65" s="76">
        <v>0.54</v>
      </c>
      <c r="I65" s="88">
        <f t="shared" si="0"/>
        <v>27</v>
      </c>
      <c r="J65" s="94">
        <v>0</v>
      </c>
      <c r="K65" s="95">
        <f t="shared" si="6"/>
        <v>0</v>
      </c>
      <c r="L65" s="96">
        <f t="shared" si="7"/>
        <v>0</v>
      </c>
      <c r="M65" s="108">
        <f t="shared" si="8"/>
        <v>50</v>
      </c>
      <c r="N65" s="102">
        <f t="shared" si="9"/>
        <v>27</v>
      </c>
      <c r="O65" s="103">
        <f t="shared" si="10"/>
        <v>100</v>
      </c>
    </row>
    <row r="66" spans="1:15" ht="24.75" customHeight="1">
      <c r="A66" s="71">
        <v>59</v>
      </c>
      <c r="B66" s="71" t="s">
        <v>301</v>
      </c>
      <c r="C66" s="72" t="s">
        <v>100</v>
      </c>
      <c r="D66" s="73" t="s">
        <v>209</v>
      </c>
      <c r="E66" s="74" t="s">
        <v>101</v>
      </c>
      <c r="F66" s="74" t="s">
        <v>9</v>
      </c>
      <c r="G66" s="75">
        <v>50</v>
      </c>
      <c r="H66" s="76">
        <v>0.55</v>
      </c>
      <c r="I66" s="88">
        <f t="shared" si="0"/>
        <v>27.500000000000004</v>
      </c>
      <c r="J66" s="94">
        <v>0</v>
      </c>
      <c r="K66" s="95">
        <f t="shared" si="6"/>
        <v>0</v>
      </c>
      <c r="L66" s="96">
        <f t="shared" si="7"/>
        <v>0</v>
      </c>
      <c r="M66" s="108">
        <f t="shared" si="8"/>
        <v>50</v>
      </c>
      <c r="N66" s="102">
        <f t="shared" si="9"/>
        <v>27.500000000000004</v>
      </c>
      <c r="O66" s="103">
        <f t="shared" si="10"/>
        <v>100</v>
      </c>
    </row>
    <row r="67" spans="1:15" ht="27">
      <c r="A67" s="71">
        <v>60</v>
      </c>
      <c r="B67" s="71" t="s">
        <v>302</v>
      </c>
      <c r="C67" s="77" t="s">
        <v>102</v>
      </c>
      <c r="D67" s="78" t="s">
        <v>204</v>
      </c>
      <c r="E67" s="79" t="s">
        <v>103</v>
      </c>
      <c r="F67" s="79" t="s">
        <v>9</v>
      </c>
      <c r="G67" s="75">
        <v>6</v>
      </c>
      <c r="H67" s="76">
        <v>0.79</v>
      </c>
      <c r="I67" s="88">
        <f t="shared" si="0"/>
        <v>4.74</v>
      </c>
      <c r="J67" s="94">
        <v>2</v>
      </c>
      <c r="K67" s="95">
        <f t="shared" si="6"/>
        <v>1.58</v>
      </c>
      <c r="L67" s="96">
        <f t="shared" si="7"/>
        <v>33.333333333333336</v>
      </c>
      <c r="M67" s="108">
        <f t="shared" si="8"/>
        <v>4</v>
      </c>
      <c r="N67" s="102">
        <f t="shared" si="9"/>
        <v>3.16</v>
      </c>
      <c r="O67" s="103">
        <f t="shared" si="10"/>
        <v>66.66666666666667</v>
      </c>
    </row>
    <row r="68" spans="1:15" ht="82.5">
      <c r="A68" s="71">
        <v>61</v>
      </c>
      <c r="B68" s="71" t="s">
        <v>303</v>
      </c>
      <c r="C68" s="72" t="s">
        <v>104</v>
      </c>
      <c r="D68" s="73" t="s">
        <v>210</v>
      </c>
      <c r="E68" s="74" t="s">
        <v>105</v>
      </c>
      <c r="F68" s="74" t="s">
        <v>9</v>
      </c>
      <c r="G68" s="75">
        <v>40</v>
      </c>
      <c r="H68" s="76">
        <v>3.8</v>
      </c>
      <c r="I68" s="88">
        <f t="shared" si="0"/>
        <v>152</v>
      </c>
      <c r="J68" s="94">
        <v>0</v>
      </c>
      <c r="K68" s="95">
        <f t="shared" si="6"/>
        <v>0</v>
      </c>
      <c r="L68" s="96">
        <f t="shared" si="7"/>
        <v>0</v>
      </c>
      <c r="M68" s="108">
        <f t="shared" si="8"/>
        <v>40</v>
      </c>
      <c r="N68" s="102">
        <f t="shared" si="9"/>
        <v>152</v>
      </c>
      <c r="O68" s="103">
        <f t="shared" si="10"/>
        <v>100</v>
      </c>
    </row>
    <row r="69" spans="1:15" ht="96">
      <c r="A69" s="71">
        <v>62</v>
      </c>
      <c r="B69" s="71" t="s">
        <v>304</v>
      </c>
      <c r="C69" s="72" t="s">
        <v>106</v>
      </c>
      <c r="D69" s="73" t="s">
        <v>210</v>
      </c>
      <c r="E69" s="74" t="s">
        <v>107</v>
      </c>
      <c r="F69" s="74" t="s">
        <v>9</v>
      </c>
      <c r="G69" s="75">
        <v>100</v>
      </c>
      <c r="H69" s="76">
        <v>3.03</v>
      </c>
      <c r="I69" s="88">
        <f t="shared" si="0"/>
        <v>303</v>
      </c>
      <c r="J69" s="94">
        <v>15</v>
      </c>
      <c r="K69" s="95">
        <f t="shared" si="6"/>
        <v>45.449999999999996</v>
      </c>
      <c r="L69" s="96">
        <f t="shared" si="7"/>
        <v>15</v>
      </c>
      <c r="M69" s="108">
        <f t="shared" si="8"/>
        <v>85</v>
      </c>
      <c r="N69" s="102">
        <f t="shared" si="9"/>
        <v>257.55</v>
      </c>
      <c r="O69" s="103">
        <f t="shared" si="10"/>
        <v>85</v>
      </c>
    </row>
    <row r="70" spans="1:15" ht="101.25" customHeight="1">
      <c r="A70" s="71">
        <v>63</v>
      </c>
      <c r="B70" s="71" t="s">
        <v>305</v>
      </c>
      <c r="C70" s="72" t="s">
        <v>108</v>
      </c>
      <c r="D70" s="73" t="s">
        <v>210</v>
      </c>
      <c r="E70" s="74" t="s">
        <v>109</v>
      </c>
      <c r="F70" s="74" t="s">
        <v>9</v>
      </c>
      <c r="G70" s="75">
        <v>200</v>
      </c>
      <c r="H70" s="76">
        <v>3.03</v>
      </c>
      <c r="I70" s="88">
        <f t="shared" si="0"/>
        <v>606</v>
      </c>
      <c r="J70" s="94">
        <v>145</v>
      </c>
      <c r="K70" s="95">
        <f t="shared" si="6"/>
        <v>439.34999999999997</v>
      </c>
      <c r="L70" s="96">
        <f t="shared" si="7"/>
        <v>72.5</v>
      </c>
      <c r="M70" s="108">
        <f t="shared" si="8"/>
        <v>55</v>
      </c>
      <c r="N70" s="102">
        <f t="shared" si="9"/>
        <v>166.64999999999998</v>
      </c>
      <c r="O70" s="103">
        <f t="shared" si="10"/>
        <v>27.5</v>
      </c>
    </row>
    <row r="71" spans="1:15" ht="82.5">
      <c r="A71" s="71">
        <v>64</v>
      </c>
      <c r="B71" s="71" t="s">
        <v>243</v>
      </c>
      <c r="C71" s="72" t="s">
        <v>110</v>
      </c>
      <c r="D71" s="73" t="s">
        <v>194</v>
      </c>
      <c r="E71" s="74" t="s">
        <v>111</v>
      </c>
      <c r="F71" s="74" t="s">
        <v>9</v>
      </c>
      <c r="G71" s="75">
        <v>20</v>
      </c>
      <c r="H71" s="76">
        <v>4.24</v>
      </c>
      <c r="I71" s="88">
        <f t="shared" si="0"/>
        <v>84.80000000000001</v>
      </c>
      <c r="J71" s="94">
        <v>0</v>
      </c>
      <c r="K71" s="95">
        <f t="shared" si="6"/>
        <v>0</v>
      </c>
      <c r="L71" s="96">
        <f t="shared" si="7"/>
        <v>0</v>
      </c>
      <c r="M71" s="108">
        <f t="shared" si="8"/>
        <v>20</v>
      </c>
      <c r="N71" s="102">
        <f t="shared" si="9"/>
        <v>84.80000000000001</v>
      </c>
      <c r="O71" s="103">
        <f t="shared" si="10"/>
        <v>100</v>
      </c>
    </row>
    <row r="72" spans="1:15" ht="41.25">
      <c r="A72" s="71">
        <v>65</v>
      </c>
      <c r="B72" s="71" t="s">
        <v>306</v>
      </c>
      <c r="C72" s="72" t="s">
        <v>112</v>
      </c>
      <c r="D72" s="73" t="s">
        <v>211</v>
      </c>
      <c r="E72" s="74" t="s">
        <v>113</v>
      </c>
      <c r="F72" s="74" t="s">
        <v>32</v>
      </c>
      <c r="G72" s="75">
        <v>15</v>
      </c>
      <c r="H72" s="76">
        <v>0.4</v>
      </c>
      <c r="I72" s="88">
        <f aca="true" t="shared" si="11" ref="I72:I97">G72*H72</f>
        <v>6</v>
      </c>
      <c r="J72" s="94">
        <v>0</v>
      </c>
      <c r="K72" s="95">
        <f aca="true" t="shared" si="12" ref="K72:K97">J72*H72</f>
        <v>0</v>
      </c>
      <c r="L72" s="96">
        <f aca="true" t="shared" si="13" ref="L72:L97">(J72*100)/G72</f>
        <v>0</v>
      </c>
      <c r="M72" s="108">
        <f aca="true" t="shared" si="14" ref="M72:M97">G72-J72</f>
        <v>15</v>
      </c>
      <c r="N72" s="102">
        <f aca="true" t="shared" si="15" ref="N72:N97">M72*H72</f>
        <v>6</v>
      </c>
      <c r="O72" s="103">
        <f t="shared" si="10"/>
        <v>100</v>
      </c>
    </row>
    <row r="73" spans="1:15" ht="41.25">
      <c r="A73" s="71">
        <v>66</v>
      </c>
      <c r="B73" s="71" t="s">
        <v>307</v>
      </c>
      <c r="C73" s="72" t="s">
        <v>112</v>
      </c>
      <c r="D73" s="73" t="s">
        <v>211</v>
      </c>
      <c r="E73" s="74" t="s">
        <v>114</v>
      </c>
      <c r="F73" s="74" t="s">
        <v>32</v>
      </c>
      <c r="G73" s="75">
        <v>90</v>
      </c>
      <c r="H73" s="76">
        <v>0.4</v>
      </c>
      <c r="I73" s="88">
        <f t="shared" si="11"/>
        <v>36</v>
      </c>
      <c r="J73" s="94">
        <v>90</v>
      </c>
      <c r="K73" s="95">
        <f t="shared" si="12"/>
        <v>36</v>
      </c>
      <c r="L73" s="96">
        <f t="shared" si="13"/>
        <v>100</v>
      </c>
      <c r="M73" s="108">
        <f t="shared" si="14"/>
        <v>0</v>
      </c>
      <c r="N73" s="102">
        <f t="shared" si="15"/>
        <v>0</v>
      </c>
      <c r="O73" s="103">
        <f t="shared" si="10"/>
        <v>0</v>
      </c>
    </row>
    <row r="74" spans="1:15" ht="27">
      <c r="A74" s="71">
        <v>67</v>
      </c>
      <c r="B74" s="71" t="s">
        <v>309</v>
      </c>
      <c r="C74" s="72" t="s">
        <v>115</v>
      </c>
      <c r="D74" s="73" t="s">
        <v>195</v>
      </c>
      <c r="E74" s="74" t="s">
        <v>116</v>
      </c>
      <c r="F74" s="74" t="s">
        <v>32</v>
      </c>
      <c r="G74" s="75">
        <v>150</v>
      </c>
      <c r="H74" s="76">
        <v>0.38</v>
      </c>
      <c r="I74" s="88">
        <f t="shared" si="11"/>
        <v>57</v>
      </c>
      <c r="J74" s="94">
        <v>70</v>
      </c>
      <c r="K74" s="95">
        <f t="shared" si="12"/>
        <v>26.6</v>
      </c>
      <c r="L74" s="96">
        <f t="shared" si="13"/>
        <v>46.666666666666664</v>
      </c>
      <c r="M74" s="108">
        <f t="shared" si="14"/>
        <v>80</v>
      </c>
      <c r="N74" s="102">
        <f t="shared" si="15"/>
        <v>30.4</v>
      </c>
      <c r="O74" s="103">
        <f aca="true" t="shared" si="16" ref="O74:O97">(M74*100)/G74</f>
        <v>53.333333333333336</v>
      </c>
    </row>
    <row r="75" spans="1:15" ht="13.5">
      <c r="A75" s="71">
        <v>68</v>
      </c>
      <c r="B75" s="71" t="s">
        <v>308</v>
      </c>
      <c r="C75" s="72" t="s">
        <v>117</v>
      </c>
      <c r="D75" s="73" t="s">
        <v>195</v>
      </c>
      <c r="E75" s="74" t="s">
        <v>118</v>
      </c>
      <c r="F75" s="74" t="s">
        <v>32</v>
      </c>
      <c r="G75" s="75">
        <v>80</v>
      </c>
      <c r="H75" s="76">
        <v>0.75</v>
      </c>
      <c r="I75" s="88">
        <f t="shared" si="11"/>
        <v>60</v>
      </c>
      <c r="J75" s="94">
        <v>30</v>
      </c>
      <c r="K75" s="95">
        <f t="shared" si="12"/>
        <v>22.5</v>
      </c>
      <c r="L75" s="96">
        <f t="shared" si="13"/>
        <v>37.5</v>
      </c>
      <c r="M75" s="108">
        <f t="shared" si="14"/>
        <v>50</v>
      </c>
      <c r="N75" s="102">
        <f t="shared" si="15"/>
        <v>37.5</v>
      </c>
      <c r="O75" s="103">
        <f t="shared" si="16"/>
        <v>62.5</v>
      </c>
    </row>
    <row r="76" spans="1:15" ht="27">
      <c r="A76" s="71">
        <v>69</v>
      </c>
      <c r="B76" s="71" t="s">
        <v>310</v>
      </c>
      <c r="C76" s="72" t="s">
        <v>119</v>
      </c>
      <c r="D76" s="73" t="s">
        <v>195</v>
      </c>
      <c r="E76" s="74" t="s">
        <v>120</v>
      </c>
      <c r="F76" s="74" t="s">
        <v>32</v>
      </c>
      <c r="G76" s="75">
        <v>50</v>
      </c>
      <c r="H76" s="76">
        <v>0.58</v>
      </c>
      <c r="I76" s="88">
        <f t="shared" si="11"/>
        <v>28.999999999999996</v>
      </c>
      <c r="J76" s="94">
        <v>50</v>
      </c>
      <c r="K76" s="95">
        <f t="shared" si="12"/>
        <v>28.999999999999996</v>
      </c>
      <c r="L76" s="96">
        <f t="shared" si="13"/>
        <v>100</v>
      </c>
      <c r="M76" s="108">
        <f t="shared" si="14"/>
        <v>0</v>
      </c>
      <c r="N76" s="102">
        <f t="shared" si="15"/>
        <v>0</v>
      </c>
      <c r="O76" s="103">
        <f t="shared" si="16"/>
        <v>0</v>
      </c>
    </row>
    <row r="77" spans="1:15" ht="54.75">
      <c r="A77" s="71">
        <v>70</v>
      </c>
      <c r="B77" s="71" t="s">
        <v>311</v>
      </c>
      <c r="C77" s="72" t="s">
        <v>121</v>
      </c>
      <c r="D77" s="73" t="s">
        <v>208</v>
      </c>
      <c r="E77" s="74" t="s">
        <v>122</v>
      </c>
      <c r="F77" s="74" t="s">
        <v>9</v>
      </c>
      <c r="G77" s="75">
        <v>15</v>
      </c>
      <c r="H77" s="76">
        <v>3.21</v>
      </c>
      <c r="I77" s="88">
        <f t="shared" si="11"/>
        <v>48.15</v>
      </c>
      <c r="J77" s="94">
        <v>15</v>
      </c>
      <c r="K77" s="95">
        <f t="shared" si="12"/>
        <v>48.15</v>
      </c>
      <c r="L77" s="96">
        <f t="shared" si="13"/>
        <v>100</v>
      </c>
      <c r="M77" s="108">
        <f t="shared" si="14"/>
        <v>0</v>
      </c>
      <c r="N77" s="102">
        <f t="shared" si="15"/>
        <v>0</v>
      </c>
      <c r="O77" s="103">
        <f t="shared" si="16"/>
        <v>0</v>
      </c>
    </row>
    <row r="78" spans="1:15" ht="27">
      <c r="A78" s="71">
        <v>71</v>
      </c>
      <c r="B78" s="71" t="s">
        <v>312</v>
      </c>
      <c r="C78" s="77" t="s">
        <v>123</v>
      </c>
      <c r="D78" s="78" t="s">
        <v>195</v>
      </c>
      <c r="E78" s="79" t="s">
        <v>124</v>
      </c>
      <c r="F78" s="79" t="s">
        <v>9</v>
      </c>
      <c r="G78" s="75">
        <v>20</v>
      </c>
      <c r="H78" s="76">
        <v>0.13</v>
      </c>
      <c r="I78" s="88">
        <f t="shared" si="11"/>
        <v>2.6</v>
      </c>
      <c r="J78" s="94">
        <v>20</v>
      </c>
      <c r="K78" s="95">
        <f t="shared" si="12"/>
        <v>2.6</v>
      </c>
      <c r="L78" s="96">
        <f t="shared" si="13"/>
        <v>100</v>
      </c>
      <c r="M78" s="108">
        <f t="shared" si="14"/>
        <v>0</v>
      </c>
      <c r="N78" s="102">
        <f t="shared" si="15"/>
        <v>0</v>
      </c>
      <c r="O78" s="103">
        <f t="shared" si="16"/>
        <v>0</v>
      </c>
    </row>
    <row r="79" spans="1:15" ht="27">
      <c r="A79" s="71">
        <v>72</v>
      </c>
      <c r="B79" s="71" t="s">
        <v>313</v>
      </c>
      <c r="C79" s="72" t="s">
        <v>123</v>
      </c>
      <c r="D79" s="73" t="s">
        <v>195</v>
      </c>
      <c r="E79" s="74" t="s">
        <v>125</v>
      </c>
      <c r="F79" s="74" t="s">
        <v>9</v>
      </c>
      <c r="G79" s="75">
        <v>150</v>
      </c>
      <c r="H79" s="76">
        <v>0.15</v>
      </c>
      <c r="I79" s="88">
        <f t="shared" si="11"/>
        <v>22.5</v>
      </c>
      <c r="J79" s="94">
        <v>30</v>
      </c>
      <c r="K79" s="95">
        <f t="shared" si="12"/>
        <v>4.5</v>
      </c>
      <c r="L79" s="96">
        <f t="shared" si="13"/>
        <v>20</v>
      </c>
      <c r="M79" s="108">
        <f t="shared" si="14"/>
        <v>120</v>
      </c>
      <c r="N79" s="102">
        <f t="shared" si="15"/>
        <v>18</v>
      </c>
      <c r="O79" s="103">
        <f t="shared" si="16"/>
        <v>80</v>
      </c>
    </row>
    <row r="80" spans="1:15" ht="27">
      <c r="A80" s="71">
        <v>73</v>
      </c>
      <c r="B80" s="71" t="s">
        <v>314</v>
      </c>
      <c r="C80" s="72" t="s">
        <v>126</v>
      </c>
      <c r="D80" s="73" t="s">
        <v>212</v>
      </c>
      <c r="E80" s="74" t="s">
        <v>127</v>
      </c>
      <c r="F80" s="74" t="s">
        <v>9</v>
      </c>
      <c r="G80" s="75">
        <v>300</v>
      </c>
      <c r="H80" s="76">
        <v>0.87</v>
      </c>
      <c r="I80" s="88">
        <f t="shared" si="11"/>
        <v>261</v>
      </c>
      <c r="J80" s="94">
        <v>140</v>
      </c>
      <c r="K80" s="95">
        <f t="shared" si="12"/>
        <v>121.8</v>
      </c>
      <c r="L80" s="96">
        <f t="shared" si="13"/>
        <v>46.666666666666664</v>
      </c>
      <c r="M80" s="108">
        <f t="shared" si="14"/>
        <v>160</v>
      </c>
      <c r="N80" s="102">
        <f t="shared" si="15"/>
        <v>139.2</v>
      </c>
      <c r="O80" s="103">
        <f t="shared" si="16"/>
        <v>53.333333333333336</v>
      </c>
    </row>
    <row r="81" spans="1:15" ht="69">
      <c r="A81" s="71">
        <v>74</v>
      </c>
      <c r="B81" s="71" t="s">
        <v>315</v>
      </c>
      <c r="C81" s="72" t="s">
        <v>128</v>
      </c>
      <c r="D81" s="73" t="s">
        <v>231</v>
      </c>
      <c r="E81" s="74" t="s">
        <v>129</v>
      </c>
      <c r="F81" s="74" t="s">
        <v>9</v>
      </c>
      <c r="G81" s="75">
        <v>60</v>
      </c>
      <c r="H81" s="76">
        <v>3.05</v>
      </c>
      <c r="I81" s="88">
        <f t="shared" si="11"/>
        <v>183</v>
      </c>
      <c r="J81" s="94">
        <v>0</v>
      </c>
      <c r="K81" s="95">
        <f t="shared" si="12"/>
        <v>0</v>
      </c>
      <c r="L81" s="96">
        <f t="shared" si="13"/>
        <v>0</v>
      </c>
      <c r="M81" s="108">
        <f t="shared" si="14"/>
        <v>60</v>
      </c>
      <c r="N81" s="102">
        <f t="shared" si="15"/>
        <v>183</v>
      </c>
      <c r="O81" s="103">
        <f t="shared" si="16"/>
        <v>100</v>
      </c>
    </row>
    <row r="82" spans="1:15" ht="27">
      <c r="A82" s="71">
        <v>75</v>
      </c>
      <c r="B82" s="71" t="s">
        <v>316</v>
      </c>
      <c r="C82" s="83" t="s">
        <v>130</v>
      </c>
      <c r="D82" s="73" t="s">
        <v>232</v>
      </c>
      <c r="E82" s="84" t="s">
        <v>131</v>
      </c>
      <c r="F82" s="84" t="s">
        <v>9</v>
      </c>
      <c r="G82" s="75">
        <v>4000</v>
      </c>
      <c r="H82" s="76">
        <v>0.35</v>
      </c>
      <c r="I82" s="88">
        <f t="shared" si="11"/>
        <v>1400</v>
      </c>
      <c r="J82" s="94">
        <v>2700</v>
      </c>
      <c r="K82" s="95">
        <f t="shared" si="12"/>
        <v>944.9999999999999</v>
      </c>
      <c r="L82" s="96">
        <f t="shared" si="13"/>
        <v>67.5</v>
      </c>
      <c r="M82" s="108">
        <f t="shared" si="14"/>
        <v>1300</v>
      </c>
      <c r="N82" s="102">
        <f t="shared" si="15"/>
        <v>454.99999999999994</v>
      </c>
      <c r="O82" s="103">
        <f t="shared" si="16"/>
        <v>32.5</v>
      </c>
    </row>
    <row r="83" spans="1:15" ht="41.25">
      <c r="A83" s="71">
        <v>76</v>
      </c>
      <c r="B83" s="71" t="s">
        <v>317</v>
      </c>
      <c r="C83" s="83" t="s">
        <v>132</v>
      </c>
      <c r="D83" s="73" t="s">
        <v>210</v>
      </c>
      <c r="E83" s="84" t="s">
        <v>133</v>
      </c>
      <c r="F83" s="84" t="s">
        <v>9</v>
      </c>
      <c r="G83" s="75">
        <v>400</v>
      </c>
      <c r="H83" s="76">
        <v>0.71</v>
      </c>
      <c r="I83" s="88">
        <f t="shared" si="11"/>
        <v>284</v>
      </c>
      <c r="J83" s="94">
        <v>190</v>
      </c>
      <c r="K83" s="95">
        <f t="shared" si="12"/>
        <v>134.9</v>
      </c>
      <c r="L83" s="96">
        <f t="shared" si="13"/>
        <v>47.5</v>
      </c>
      <c r="M83" s="108">
        <f t="shared" si="14"/>
        <v>210</v>
      </c>
      <c r="N83" s="102">
        <f t="shared" si="15"/>
        <v>149.1</v>
      </c>
      <c r="O83" s="103">
        <f t="shared" si="16"/>
        <v>52.5</v>
      </c>
    </row>
    <row r="84" spans="1:15" ht="54.75">
      <c r="A84" s="71">
        <v>77</v>
      </c>
      <c r="B84" s="71" t="s">
        <v>318</v>
      </c>
      <c r="C84" s="83" t="s">
        <v>134</v>
      </c>
      <c r="D84" s="73" t="s">
        <v>210</v>
      </c>
      <c r="E84" s="84" t="s">
        <v>135</v>
      </c>
      <c r="F84" s="84" t="s">
        <v>9</v>
      </c>
      <c r="G84" s="75">
        <v>5</v>
      </c>
      <c r="H84" s="76">
        <v>3.91</v>
      </c>
      <c r="I84" s="88">
        <f t="shared" si="11"/>
        <v>19.55</v>
      </c>
      <c r="J84" s="94">
        <v>0</v>
      </c>
      <c r="K84" s="95">
        <f t="shared" si="12"/>
        <v>0</v>
      </c>
      <c r="L84" s="96">
        <f t="shared" si="13"/>
        <v>0</v>
      </c>
      <c r="M84" s="108">
        <f t="shared" si="14"/>
        <v>5</v>
      </c>
      <c r="N84" s="102">
        <f t="shared" si="15"/>
        <v>19.55</v>
      </c>
      <c r="O84" s="103">
        <f t="shared" si="16"/>
        <v>100</v>
      </c>
    </row>
    <row r="85" spans="1:15" ht="54.75">
      <c r="A85" s="71">
        <v>78</v>
      </c>
      <c r="B85" s="71" t="s">
        <v>319</v>
      </c>
      <c r="C85" s="83" t="s">
        <v>136</v>
      </c>
      <c r="D85" s="73" t="s">
        <v>233</v>
      </c>
      <c r="E85" s="84" t="s">
        <v>168</v>
      </c>
      <c r="F85" s="84" t="s">
        <v>9</v>
      </c>
      <c r="G85" s="75">
        <v>20</v>
      </c>
      <c r="H85" s="76">
        <v>1.7</v>
      </c>
      <c r="I85" s="88">
        <f t="shared" si="11"/>
        <v>34</v>
      </c>
      <c r="J85" s="94">
        <v>0</v>
      </c>
      <c r="K85" s="95">
        <f t="shared" si="12"/>
        <v>0</v>
      </c>
      <c r="L85" s="96">
        <f t="shared" si="13"/>
        <v>0</v>
      </c>
      <c r="M85" s="108">
        <f t="shared" si="14"/>
        <v>20</v>
      </c>
      <c r="N85" s="102">
        <f t="shared" si="15"/>
        <v>34</v>
      </c>
      <c r="O85" s="103">
        <f t="shared" si="16"/>
        <v>100</v>
      </c>
    </row>
    <row r="86" spans="1:15" ht="27">
      <c r="A86" s="71">
        <v>79</v>
      </c>
      <c r="B86" s="71" t="s">
        <v>320</v>
      </c>
      <c r="C86" s="72" t="s">
        <v>137</v>
      </c>
      <c r="D86" s="73" t="s">
        <v>204</v>
      </c>
      <c r="E86" s="74" t="s">
        <v>169</v>
      </c>
      <c r="F86" s="74" t="s">
        <v>9</v>
      </c>
      <c r="G86" s="75">
        <v>50</v>
      </c>
      <c r="H86" s="76">
        <v>0.3</v>
      </c>
      <c r="I86" s="88">
        <f t="shared" si="11"/>
        <v>15</v>
      </c>
      <c r="J86" s="94">
        <v>15</v>
      </c>
      <c r="K86" s="95">
        <f t="shared" si="12"/>
        <v>4.5</v>
      </c>
      <c r="L86" s="96">
        <f t="shared" si="13"/>
        <v>30</v>
      </c>
      <c r="M86" s="108">
        <f t="shared" si="14"/>
        <v>35</v>
      </c>
      <c r="N86" s="102">
        <f t="shared" si="15"/>
        <v>10.5</v>
      </c>
      <c r="O86" s="103">
        <f t="shared" si="16"/>
        <v>70</v>
      </c>
    </row>
    <row r="87" spans="1:15" ht="68.25" customHeight="1">
      <c r="A87" s="71">
        <v>80</v>
      </c>
      <c r="B87" s="71" t="s">
        <v>321</v>
      </c>
      <c r="C87" s="72" t="s">
        <v>138</v>
      </c>
      <c r="D87" s="73" t="s">
        <v>234</v>
      </c>
      <c r="E87" s="74" t="s">
        <v>358</v>
      </c>
      <c r="F87" s="74" t="s">
        <v>9</v>
      </c>
      <c r="G87" s="75">
        <v>40</v>
      </c>
      <c r="H87" s="76">
        <v>3.87</v>
      </c>
      <c r="I87" s="88">
        <f t="shared" si="11"/>
        <v>154.8</v>
      </c>
      <c r="J87" s="94">
        <v>40</v>
      </c>
      <c r="K87" s="95">
        <f t="shared" si="12"/>
        <v>154.8</v>
      </c>
      <c r="L87" s="96">
        <f t="shared" si="13"/>
        <v>100</v>
      </c>
      <c r="M87" s="108">
        <f t="shared" si="14"/>
        <v>0</v>
      </c>
      <c r="N87" s="102">
        <f t="shared" si="15"/>
        <v>0</v>
      </c>
      <c r="O87" s="103">
        <f t="shared" si="16"/>
        <v>0</v>
      </c>
    </row>
    <row r="88" spans="1:15" ht="54.75" customHeight="1">
      <c r="A88" s="71">
        <v>81</v>
      </c>
      <c r="B88" s="71" t="s">
        <v>322</v>
      </c>
      <c r="C88" s="72" t="s">
        <v>140</v>
      </c>
      <c r="D88" s="73" t="s">
        <v>235</v>
      </c>
      <c r="E88" s="74" t="s">
        <v>359</v>
      </c>
      <c r="F88" s="74" t="s">
        <v>32</v>
      </c>
      <c r="G88" s="75">
        <v>30</v>
      </c>
      <c r="H88" s="76">
        <v>8.01</v>
      </c>
      <c r="I88" s="88">
        <f t="shared" si="11"/>
        <v>240.29999999999998</v>
      </c>
      <c r="J88" s="94">
        <v>30</v>
      </c>
      <c r="K88" s="95">
        <f t="shared" si="12"/>
        <v>240.29999999999998</v>
      </c>
      <c r="L88" s="96">
        <f t="shared" si="13"/>
        <v>100</v>
      </c>
      <c r="M88" s="108">
        <f t="shared" si="14"/>
        <v>0</v>
      </c>
      <c r="N88" s="102">
        <f t="shared" si="15"/>
        <v>0</v>
      </c>
      <c r="O88" s="103">
        <f t="shared" si="16"/>
        <v>0</v>
      </c>
    </row>
    <row r="89" spans="1:15" ht="82.5">
      <c r="A89" s="71">
        <v>82</v>
      </c>
      <c r="B89" s="71" t="s">
        <v>323</v>
      </c>
      <c r="C89" s="72" t="s">
        <v>141</v>
      </c>
      <c r="D89" s="73" t="s">
        <v>236</v>
      </c>
      <c r="E89" s="74" t="s">
        <v>360</v>
      </c>
      <c r="F89" s="74" t="s">
        <v>9</v>
      </c>
      <c r="G89" s="75">
        <v>170</v>
      </c>
      <c r="H89" s="76">
        <v>1.08</v>
      </c>
      <c r="I89" s="88">
        <f t="shared" si="11"/>
        <v>183.60000000000002</v>
      </c>
      <c r="J89" s="94">
        <v>70</v>
      </c>
      <c r="K89" s="95">
        <f t="shared" si="12"/>
        <v>75.60000000000001</v>
      </c>
      <c r="L89" s="96">
        <f t="shared" si="13"/>
        <v>41.1764705882353</v>
      </c>
      <c r="M89" s="108">
        <f t="shared" si="14"/>
        <v>100</v>
      </c>
      <c r="N89" s="102">
        <f t="shared" si="15"/>
        <v>108</v>
      </c>
      <c r="O89" s="103">
        <f t="shared" si="16"/>
        <v>58.8235294117647</v>
      </c>
    </row>
    <row r="90" spans="1:15" ht="27">
      <c r="A90" s="71">
        <v>83</v>
      </c>
      <c r="B90" s="71" t="s">
        <v>324</v>
      </c>
      <c r="C90" s="72" t="s">
        <v>143</v>
      </c>
      <c r="D90" s="73" t="s">
        <v>187</v>
      </c>
      <c r="E90" s="74" t="s">
        <v>144</v>
      </c>
      <c r="F90" s="74" t="s">
        <v>9</v>
      </c>
      <c r="G90" s="75">
        <v>10</v>
      </c>
      <c r="H90" s="76">
        <v>0.41</v>
      </c>
      <c r="I90" s="88">
        <f t="shared" si="11"/>
        <v>4.1</v>
      </c>
      <c r="J90" s="94">
        <v>0</v>
      </c>
      <c r="K90" s="95">
        <f t="shared" si="12"/>
        <v>0</v>
      </c>
      <c r="L90" s="96">
        <f t="shared" si="13"/>
        <v>0</v>
      </c>
      <c r="M90" s="108">
        <f t="shared" si="14"/>
        <v>10</v>
      </c>
      <c r="N90" s="102">
        <f t="shared" si="15"/>
        <v>4.1</v>
      </c>
      <c r="O90" s="103">
        <f t="shared" si="16"/>
        <v>100</v>
      </c>
    </row>
    <row r="91" spans="1:15" ht="27">
      <c r="A91" s="71">
        <v>84</v>
      </c>
      <c r="B91" s="71" t="s">
        <v>325</v>
      </c>
      <c r="C91" s="72" t="s">
        <v>145</v>
      </c>
      <c r="D91" s="73" t="s">
        <v>187</v>
      </c>
      <c r="E91" s="74" t="s">
        <v>146</v>
      </c>
      <c r="F91" s="74" t="s">
        <v>9</v>
      </c>
      <c r="G91" s="75">
        <v>30</v>
      </c>
      <c r="H91" s="76">
        <v>0.5</v>
      </c>
      <c r="I91" s="88">
        <f t="shared" si="11"/>
        <v>15</v>
      </c>
      <c r="J91" s="94">
        <v>0</v>
      </c>
      <c r="K91" s="95">
        <f t="shared" si="12"/>
        <v>0</v>
      </c>
      <c r="L91" s="96">
        <f t="shared" si="13"/>
        <v>0</v>
      </c>
      <c r="M91" s="108">
        <f t="shared" si="14"/>
        <v>30</v>
      </c>
      <c r="N91" s="102">
        <f t="shared" si="15"/>
        <v>15</v>
      </c>
      <c r="O91" s="103">
        <f t="shared" si="16"/>
        <v>100</v>
      </c>
    </row>
    <row r="92" spans="1:15" ht="27">
      <c r="A92" s="71">
        <v>85</v>
      </c>
      <c r="B92" s="71" t="s">
        <v>326</v>
      </c>
      <c r="C92" s="72" t="s">
        <v>147</v>
      </c>
      <c r="D92" s="73" t="s">
        <v>187</v>
      </c>
      <c r="E92" s="74" t="s">
        <v>171</v>
      </c>
      <c r="F92" s="74" t="s">
        <v>9</v>
      </c>
      <c r="G92" s="75">
        <v>90</v>
      </c>
      <c r="H92" s="76">
        <v>1.48</v>
      </c>
      <c r="I92" s="88">
        <f t="shared" si="11"/>
        <v>133.2</v>
      </c>
      <c r="J92" s="94">
        <v>40</v>
      </c>
      <c r="K92" s="95">
        <f t="shared" si="12"/>
        <v>59.2</v>
      </c>
      <c r="L92" s="96">
        <f t="shared" si="13"/>
        <v>44.44444444444444</v>
      </c>
      <c r="M92" s="108">
        <f t="shared" si="14"/>
        <v>50</v>
      </c>
      <c r="N92" s="102">
        <f t="shared" si="15"/>
        <v>74</v>
      </c>
      <c r="O92" s="103">
        <f t="shared" si="16"/>
        <v>55.55555555555556</v>
      </c>
    </row>
    <row r="93" spans="1:15" ht="27">
      <c r="A93" s="71">
        <v>86</v>
      </c>
      <c r="B93" s="71" t="s">
        <v>327</v>
      </c>
      <c r="C93" s="72" t="s">
        <v>148</v>
      </c>
      <c r="D93" s="73" t="s">
        <v>187</v>
      </c>
      <c r="E93" s="74" t="s">
        <v>172</v>
      </c>
      <c r="F93" s="74" t="s">
        <v>9</v>
      </c>
      <c r="G93" s="75">
        <v>50</v>
      </c>
      <c r="H93" s="76">
        <v>3.1</v>
      </c>
      <c r="I93" s="88">
        <f t="shared" si="11"/>
        <v>155</v>
      </c>
      <c r="J93" s="94">
        <v>30</v>
      </c>
      <c r="K93" s="95">
        <f t="shared" si="12"/>
        <v>93</v>
      </c>
      <c r="L93" s="96">
        <f t="shared" si="13"/>
        <v>60</v>
      </c>
      <c r="M93" s="108">
        <f t="shared" si="14"/>
        <v>20</v>
      </c>
      <c r="N93" s="102">
        <f t="shared" si="15"/>
        <v>62</v>
      </c>
      <c r="O93" s="103">
        <f t="shared" si="16"/>
        <v>40</v>
      </c>
    </row>
    <row r="94" spans="1:15" ht="27">
      <c r="A94" s="71">
        <v>87</v>
      </c>
      <c r="B94" s="71" t="s">
        <v>328</v>
      </c>
      <c r="C94" s="77" t="s">
        <v>149</v>
      </c>
      <c r="D94" s="78" t="s">
        <v>213</v>
      </c>
      <c r="E94" s="79" t="s">
        <v>150</v>
      </c>
      <c r="F94" s="79" t="s">
        <v>9</v>
      </c>
      <c r="G94" s="75">
        <v>2</v>
      </c>
      <c r="H94" s="76">
        <v>2.82</v>
      </c>
      <c r="I94" s="88">
        <f t="shared" si="11"/>
        <v>5.64</v>
      </c>
      <c r="J94" s="94">
        <v>0</v>
      </c>
      <c r="K94" s="95">
        <f t="shared" si="12"/>
        <v>0</v>
      </c>
      <c r="L94" s="96">
        <f t="shared" si="13"/>
        <v>0</v>
      </c>
      <c r="M94" s="108">
        <f t="shared" si="14"/>
        <v>2</v>
      </c>
      <c r="N94" s="102">
        <f t="shared" si="15"/>
        <v>5.64</v>
      </c>
      <c r="O94" s="103">
        <f t="shared" si="16"/>
        <v>100</v>
      </c>
    </row>
    <row r="95" spans="1:15" ht="54.75">
      <c r="A95" s="71">
        <v>88</v>
      </c>
      <c r="B95" s="71" t="s">
        <v>329</v>
      </c>
      <c r="C95" s="83" t="s">
        <v>151</v>
      </c>
      <c r="D95" s="73" t="s">
        <v>237</v>
      </c>
      <c r="E95" s="84" t="s">
        <v>173</v>
      </c>
      <c r="F95" s="84" t="s">
        <v>9</v>
      </c>
      <c r="G95" s="75">
        <v>50</v>
      </c>
      <c r="H95" s="76">
        <v>3.32</v>
      </c>
      <c r="I95" s="88">
        <f t="shared" si="11"/>
        <v>166</v>
      </c>
      <c r="J95" s="94">
        <v>13</v>
      </c>
      <c r="K95" s="95">
        <f t="shared" si="12"/>
        <v>43.16</v>
      </c>
      <c r="L95" s="96">
        <f t="shared" si="13"/>
        <v>26</v>
      </c>
      <c r="M95" s="108">
        <f t="shared" si="14"/>
        <v>37</v>
      </c>
      <c r="N95" s="102">
        <f t="shared" si="15"/>
        <v>122.83999999999999</v>
      </c>
      <c r="O95" s="103">
        <f t="shared" si="16"/>
        <v>74</v>
      </c>
    </row>
    <row r="96" spans="1:15" ht="27">
      <c r="A96" s="71">
        <v>89</v>
      </c>
      <c r="B96" s="71" t="s">
        <v>330</v>
      </c>
      <c r="C96" s="72" t="s">
        <v>152</v>
      </c>
      <c r="D96" s="73" t="s">
        <v>214</v>
      </c>
      <c r="E96" s="74" t="s">
        <v>153</v>
      </c>
      <c r="F96" s="74" t="s">
        <v>32</v>
      </c>
      <c r="G96" s="75">
        <v>350</v>
      </c>
      <c r="H96" s="76">
        <v>0.26</v>
      </c>
      <c r="I96" s="88">
        <f t="shared" si="11"/>
        <v>91</v>
      </c>
      <c r="J96" s="94">
        <v>120</v>
      </c>
      <c r="K96" s="95">
        <f t="shared" si="12"/>
        <v>31.200000000000003</v>
      </c>
      <c r="L96" s="96">
        <f t="shared" si="13"/>
        <v>34.285714285714285</v>
      </c>
      <c r="M96" s="108">
        <f t="shared" si="14"/>
        <v>230</v>
      </c>
      <c r="N96" s="102">
        <f t="shared" si="15"/>
        <v>59.800000000000004</v>
      </c>
      <c r="O96" s="103">
        <f t="shared" si="16"/>
        <v>65.71428571428571</v>
      </c>
    </row>
    <row r="97" spans="1:15" ht="13.5">
      <c r="A97" s="71">
        <v>90</v>
      </c>
      <c r="B97" s="71" t="s">
        <v>331</v>
      </c>
      <c r="C97" s="72" t="s">
        <v>174</v>
      </c>
      <c r="D97" s="73" t="s">
        <v>205</v>
      </c>
      <c r="E97" s="74" t="s">
        <v>175</v>
      </c>
      <c r="F97" s="74" t="s">
        <v>156</v>
      </c>
      <c r="G97" s="75">
        <v>10</v>
      </c>
      <c r="H97" s="76">
        <v>8.1</v>
      </c>
      <c r="I97" s="88">
        <f t="shared" si="11"/>
        <v>81</v>
      </c>
      <c r="J97" s="94">
        <v>0</v>
      </c>
      <c r="K97" s="95">
        <f t="shared" si="12"/>
        <v>0</v>
      </c>
      <c r="L97" s="96">
        <f t="shared" si="13"/>
        <v>0</v>
      </c>
      <c r="M97" s="108">
        <f t="shared" si="14"/>
        <v>10</v>
      </c>
      <c r="N97" s="102">
        <f t="shared" si="15"/>
        <v>81</v>
      </c>
      <c r="O97" s="103">
        <f t="shared" si="16"/>
        <v>100</v>
      </c>
    </row>
    <row r="98" spans="1:15" ht="28.5" customHeight="1" thickBot="1">
      <c r="A98" s="191" t="s">
        <v>186</v>
      </c>
      <c r="B98" s="192"/>
      <c r="C98" s="192"/>
      <c r="D98" s="192"/>
      <c r="E98" s="192"/>
      <c r="F98" s="192"/>
      <c r="G98" s="192"/>
      <c r="H98" s="193"/>
      <c r="I98" s="90">
        <f>SUM(I8:I97)</f>
        <v>19291.549999999996</v>
      </c>
      <c r="J98" s="97"/>
      <c r="K98" s="98">
        <f>SUM(K8:K97)</f>
        <v>6845.13</v>
      </c>
      <c r="L98" s="99"/>
      <c r="M98" s="104"/>
      <c r="N98" s="105">
        <f>SUM(N8:N97)</f>
        <v>12446.419999999996</v>
      </c>
      <c r="O98" s="106"/>
    </row>
    <row r="99" spans="1:9" ht="28.5" customHeight="1">
      <c r="A99" s="30"/>
      <c r="B99" s="30"/>
      <c r="C99" s="30"/>
      <c r="D99" s="30"/>
      <c r="E99" s="30"/>
      <c r="F99" s="33"/>
      <c r="G99" s="34"/>
      <c r="H99" s="33"/>
      <c r="I99" s="31"/>
    </row>
    <row r="100" ht="13.5">
      <c r="B100" s="111" t="s">
        <v>361</v>
      </c>
    </row>
    <row r="101" ht="13.5">
      <c r="B101" s="110" t="s">
        <v>362</v>
      </c>
    </row>
    <row r="102" ht="13.5">
      <c r="B102" s="109" t="s">
        <v>363</v>
      </c>
    </row>
  </sheetData>
  <sheetProtection/>
  <mergeCells count="4">
    <mergeCell ref="A6:I6"/>
    <mergeCell ref="J6:L6"/>
    <mergeCell ref="M6:O6"/>
    <mergeCell ref="A98:H98"/>
  </mergeCells>
  <printOptions horizontalCentered="1"/>
  <pageMargins left="0" right="0" top="0" bottom="0" header="0.31496062992125984" footer="0.31496062992125984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:E4"/>
    </sheetView>
  </sheetViews>
  <sheetFormatPr defaultColWidth="8.796875" defaultRowHeight="14.25"/>
  <cols>
    <col min="1" max="1" width="2.69921875" style="0" bestFit="1" customWidth="1"/>
    <col min="2" max="2" width="9.19921875" style="0" bestFit="1" customWidth="1"/>
    <col min="3" max="3" width="17.09765625" style="0" customWidth="1"/>
    <col min="4" max="4" width="15.3984375" style="0" bestFit="1" customWidth="1"/>
    <col min="5" max="5" width="3.3984375" style="0" bestFit="1" customWidth="1"/>
    <col min="6" max="6" width="15" style="0" customWidth="1"/>
    <col min="7" max="7" width="8.19921875" style="0" customWidth="1"/>
    <col min="8" max="8" width="13.8984375" style="0" customWidth="1"/>
    <col min="9" max="9" width="11.19921875" style="0" customWidth="1"/>
    <col min="10" max="10" width="11" style="0" customWidth="1"/>
    <col min="11" max="21" width="13.3984375" style="0" customWidth="1"/>
    <col min="22" max="22" width="11.3984375" style="0" customWidth="1"/>
  </cols>
  <sheetData>
    <row r="1" spans="8:22" ht="42">
      <c r="H1" s="116" t="s">
        <v>365</v>
      </c>
      <c r="I1" s="117" t="s">
        <v>367</v>
      </c>
      <c r="J1" s="118" t="s">
        <v>368</v>
      </c>
      <c r="K1" s="119" t="s">
        <v>369</v>
      </c>
      <c r="L1" s="119" t="s">
        <v>371</v>
      </c>
      <c r="M1" s="119" t="s">
        <v>372</v>
      </c>
      <c r="N1" s="128" t="s">
        <v>373</v>
      </c>
      <c r="O1" s="128" t="s">
        <v>374</v>
      </c>
      <c r="P1" s="128" t="s">
        <v>375</v>
      </c>
      <c r="Q1" s="145" t="s">
        <v>377</v>
      </c>
      <c r="R1" s="148" t="s">
        <v>378</v>
      </c>
      <c r="S1" s="148" t="s">
        <v>379</v>
      </c>
      <c r="T1" s="153" t="s">
        <v>380</v>
      </c>
      <c r="U1" s="153" t="s">
        <v>381</v>
      </c>
      <c r="V1" s="127"/>
    </row>
    <row r="2" spans="1:22" ht="41.25">
      <c r="A2" s="68" t="s">
        <v>0</v>
      </c>
      <c r="B2" s="68" t="s">
        <v>238</v>
      </c>
      <c r="C2" s="68" t="s">
        <v>1</v>
      </c>
      <c r="D2" s="68" t="s">
        <v>2</v>
      </c>
      <c r="E2" s="68" t="s">
        <v>3</v>
      </c>
      <c r="F2" s="122" t="s">
        <v>366</v>
      </c>
      <c r="G2" s="68" t="s">
        <v>5</v>
      </c>
      <c r="H2" s="129" t="s">
        <v>370</v>
      </c>
      <c r="I2" s="129" t="s">
        <v>370</v>
      </c>
      <c r="J2" s="129" t="s">
        <v>370</v>
      </c>
      <c r="K2" s="129" t="s">
        <v>370</v>
      </c>
      <c r="L2" s="129" t="s">
        <v>370</v>
      </c>
      <c r="M2" s="129" t="s">
        <v>370</v>
      </c>
      <c r="N2" s="129" t="s">
        <v>370</v>
      </c>
      <c r="O2" s="129" t="s">
        <v>370</v>
      </c>
      <c r="P2" s="129" t="s">
        <v>370</v>
      </c>
      <c r="Q2" s="112" t="s">
        <v>370</v>
      </c>
      <c r="R2" s="69" t="s">
        <v>370</v>
      </c>
      <c r="S2" s="149" t="s">
        <v>370</v>
      </c>
      <c r="T2" s="151" t="s">
        <v>370</v>
      </c>
      <c r="U2" s="154" t="s">
        <v>370</v>
      </c>
      <c r="V2" s="65" t="s">
        <v>186</v>
      </c>
    </row>
    <row r="3" spans="1:22" ht="66">
      <c r="A3" s="44">
        <v>1</v>
      </c>
      <c r="B3" s="44" t="s">
        <v>260</v>
      </c>
      <c r="C3" s="52" t="s">
        <v>176</v>
      </c>
      <c r="D3" s="9" t="s">
        <v>44</v>
      </c>
      <c r="E3" s="121" t="s">
        <v>9</v>
      </c>
      <c r="F3" s="123">
        <v>60</v>
      </c>
      <c r="G3" s="124">
        <v>1.36</v>
      </c>
      <c r="H3" s="113">
        <v>2</v>
      </c>
      <c r="I3" s="114">
        <v>1</v>
      </c>
      <c r="J3" s="115">
        <v>1</v>
      </c>
      <c r="K3" s="120">
        <v>4</v>
      </c>
      <c r="L3" s="125">
        <v>0</v>
      </c>
      <c r="M3" s="126">
        <v>0</v>
      </c>
      <c r="N3" s="114">
        <v>3</v>
      </c>
      <c r="O3" s="115">
        <v>0</v>
      </c>
      <c r="P3" s="130">
        <v>0</v>
      </c>
      <c r="Q3" s="113">
        <v>7</v>
      </c>
      <c r="R3" s="147">
        <v>8</v>
      </c>
      <c r="S3" s="150">
        <v>4</v>
      </c>
      <c r="T3" s="152">
        <v>1</v>
      </c>
      <c r="U3" s="155">
        <v>2</v>
      </c>
      <c r="V3" s="67">
        <f>H3+I3+J3+K3+L3+M3+N3+O3+P3+Q3+R3+S3+T3+U3</f>
        <v>33</v>
      </c>
    </row>
    <row r="4" spans="1:22" ht="78.75">
      <c r="A4" s="44">
        <v>2</v>
      </c>
      <c r="B4" s="44" t="s">
        <v>261</v>
      </c>
      <c r="C4" s="52" t="s">
        <v>176</v>
      </c>
      <c r="D4" s="9" t="s">
        <v>45</v>
      </c>
      <c r="E4" s="121" t="s">
        <v>9</v>
      </c>
      <c r="F4" s="123">
        <v>25</v>
      </c>
      <c r="G4" s="124">
        <v>1.85</v>
      </c>
      <c r="H4" s="113">
        <v>9</v>
      </c>
      <c r="I4" s="114">
        <v>2</v>
      </c>
      <c r="J4" s="115">
        <v>2</v>
      </c>
      <c r="K4" s="120">
        <v>3</v>
      </c>
      <c r="L4" s="125">
        <v>3</v>
      </c>
      <c r="M4" s="126">
        <v>3</v>
      </c>
      <c r="N4" s="114">
        <v>0</v>
      </c>
      <c r="O4" s="115">
        <v>0</v>
      </c>
      <c r="P4" s="130">
        <v>1</v>
      </c>
      <c r="Q4" s="113">
        <v>0</v>
      </c>
      <c r="R4" s="147">
        <v>0</v>
      </c>
      <c r="S4" s="150">
        <v>7</v>
      </c>
      <c r="T4" s="152">
        <v>5</v>
      </c>
      <c r="U4" s="155">
        <v>3</v>
      </c>
      <c r="V4" s="67">
        <f aca="true" t="shared" si="0" ref="V4:V11">H4+I4+J4+K4+L4+M4+N4+O4+P4+Q4+R4+S4+T4+U4</f>
        <v>38</v>
      </c>
    </row>
    <row r="5" spans="1:22" ht="52.5">
      <c r="A5" s="44">
        <v>3</v>
      </c>
      <c r="B5" s="44" t="s">
        <v>262</v>
      </c>
      <c r="C5" s="52" t="s">
        <v>177</v>
      </c>
      <c r="D5" s="9" t="s">
        <v>46</v>
      </c>
      <c r="E5" s="121" t="s">
        <v>9</v>
      </c>
      <c r="F5" s="123">
        <v>10</v>
      </c>
      <c r="G5" s="124">
        <v>24.46</v>
      </c>
      <c r="H5" s="113">
        <v>2</v>
      </c>
      <c r="I5" s="114">
        <v>0</v>
      </c>
      <c r="J5" s="115">
        <v>0</v>
      </c>
      <c r="K5" s="120">
        <v>0</v>
      </c>
      <c r="L5" s="125">
        <v>0</v>
      </c>
      <c r="M5" s="126">
        <v>0</v>
      </c>
      <c r="N5" s="114">
        <v>0</v>
      </c>
      <c r="O5" s="115">
        <v>0</v>
      </c>
      <c r="P5" s="130">
        <v>0</v>
      </c>
      <c r="Q5" s="113">
        <v>0</v>
      </c>
      <c r="R5" s="147">
        <v>4</v>
      </c>
      <c r="S5" s="150">
        <v>3</v>
      </c>
      <c r="T5" s="152">
        <v>0</v>
      </c>
      <c r="U5" s="155">
        <v>0</v>
      </c>
      <c r="V5" s="67">
        <f t="shared" si="0"/>
        <v>9</v>
      </c>
    </row>
    <row r="6" spans="1:22" ht="52.5">
      <c r="A6" s="44">
        <v>4</v>
      </c>
      <c r="B6" s="44" t="s">
        <v>263</v>
      </c>
      <c r="C6" s="52" t="s">
        <v>178</v>
      </c>
      <c r="D6" s="9" t="s">
        <v>46</v>
      </c>
      <c r="E6" s="121" t="s">
        <v>9</v>
      </c>
      <c r="F6" s="123">
        <v>27</v>
      </c>
      <c r="G6" s="124">
        <v>7.71</v>
      </c>
      <c r="H6" s="113">
        <v>4</v>
      </c>
      <c r="I6" s="114">
        <v>1</v>
      </c>
      <c r="J6" s="115">
        <v>0</v>
      </c>
      <c r="K6" s="120">
        <v>0</v>
      </c>
      <c r="L6" s="125">
        <v>5</v>
      </c>
      <c r="M6" s="126">
        <v>0</v>
      </c>
      <c r="N6" s="114">
        <v>1</v>
      </c>
      <c r="O6" s="115">
        <v>0</v>
      </c>
      <c r="P6" s="130">
        <v>1</v>
      </c>
      <c r="Q6" s="113">
        <v>4</v>
      </c>
      <c r="R6" s="147">
        <v>0</v>
      </c>
      <c r="S6" s="150">
        <v>0</v>
      </c>
      <c r="T6" s="152">
        <v>7</v>
      </c>
      <c r="U6" s="155">
        <v>2</v>
      </c>
      <c r="V6" s="67">
        <f t="shared" si="0"/>
        <v>25</v>
      </c>
    </row>
    <row r="7" spans="1:22" ht="52.5">
      <c r="A7" s="44">
        <v>5</v>
      </c>
      <c r="B7" s="44" t="s">
        <v>264</v>
      </c>
      <c r="C7" s="52" t="s">
        <v>179</v>
      </c>
      <c r="D7" s="9" t="s">
        <v>46</v>
      </c>
      <c r="E7" s="121" t="s">
        <v>9</v>
      </c>
      <c r="F7" s="123">
        <v>25</v>
      </c>
      <c r="G7" s="124">
        <v>6.35</v>
      </c>
      <c r="H7" s="113">
        <v>1</v>
      </c>
      <c r="I7" s="114">
        <v>0</v>
      </c>
      <c r="J7" s="115">
        <v>0</v>
      </c>
      <c r="K7" s="120">
        <v>2</v>
      </c>
      <c r="L7" s="125">
        <v>0</v>
      </c>
      <c r="M7" s="126">
        <v>0</v>
      </c>
      <c r="N7" s="114">
        <v>0</v>
      </c>
      <c r="O7" s="115">
        <v>0</v>
      </c>
      <c r="P7" s="130">
        <v>0</v>
      </c>
      <c r="Q7" s="113">
        <v>2</v>
      </c>
      <c r="R7" s="147">
        <v>0</v>
      </c>
      <c r="S7" s="150">
        <v>0</v>
      </c>
      <c r="T7" s="152">
        <v>0</v>
      </c>
      <c r="U7" s="155">
        <v>0</v>
      </c>
      <c r="V7" s="67">
        <f t="shared" si="0"/>
        <v>5</v>
      </c>
    </row>
    <row r="8" spans="1:22" ht="41.25">
      <c r="A8" s="44">
        <v>6</v>
      </c>
      <c r="B8" s="44" t="s">
        <v>265</v>
      </c>
      <c r="C8" s="52" t="s">
        <v>180</v>
      </c>
      <c r="D8" s="9" t="s">
        <v>47</v>
      </c>
      <c r="E8" s="121" t="s">
        <v>156</v>
      </c>
      <c r="F8" s="123">
        <v>5</v>
      </c>
      <c r="G8" s="124">
        <v>14.78</v>
      </c>
      <c r="H8" s="113">
        <v>0</v>
      </c>
      <c r="I8" s="114">
        <v>0</v>
      </c>
      <c r="J8" s="115">
        <v>1</v>
      </c>
      <c r="K8" s="120">
        <v>0</v>
      </c>
      <c r="L8" s="125">
        <v>0</v>
      </c>
      <c r="M8" s="126">
        <v>0</v>
      </c>
      <c r="N8" s="114">
        <v>0</v>
      </c>
      <c r="O8" s="115">
        <v>0</v>
      </c>
      <c r="P8" s="130">
        <v>0</v>
      </c>
      <c r="Q8" s="113">
        <v>0</v>
      </c>
      <c r="R8" s="147">
        <v>0</v>
      </c>
      <c r="S8" s="150">
        <v>0</v>
      </c>
      <c r="T8" s="152">
        <v>0</v>
      </c>
      <c r="U8" s="155">
        <v>0</v>
      </c>
      <c r="V8" s="67">
        <f t="shared" si="0"/>
        <v>1</v>
      </c>
    </row>
    <row r="9" spans="1:22" ht="39">
      <c r="A9" s="44">
        <v>7</v>
      </c>
      <c r="B9" s="44" t="s">
        <v>266</v>
      </c>
      <c r="C9" s="52" t="s">
        <v>181</v>
      </c>
      <c r="D9" s="9" t="s">
        <v>48</v>
      </c>
      <c r="E9" s="121" t="s">
        <v>9</v>
      </c>
      <c r="F9" s="123">
        <v>55</v>
      </c>
      <c r="G9" s="124">
        <v>3.85</v>
      </c>
      <c r="H9" s="113">
        <v>11</v>
      </c>
      <c r="I9" s="114">
        <v>3</v>
      </c>
      <c r="J9" s="115">
        <v>0</v>
      </c>
      <c r="K9" s="120">
        <v>1</v>
      </c>
      <c r="L9" s="125">
        <v>3</v>
      </c>
      <c r="M9" s="126">
        <v>0</v>
      </c>
      <c r="N9" s="114">
        <v>3</v>
      </c>
      <c r="O9" s="115">
        <v>0</v>
      </c>
      <c r="P9" s="130">
        <v>0</v>
      </c>
      <c r="Q9" s="113">
        <v>4</v>
      </c>
      <c r="R9" s="147">
        <v>2</v>
      </c>
      <c r="S9" s="150">
        <v>11</v>
      </c>
      <c r="T9" s="152">
        <v>2</v>
      </c>
      <c r="U9" s="155">
        <v>0</v>
      </c>
      <c r="V9" s="67">
        <f t="shared" si="0"/>
        <v>40</v>
      </c>
    </row>
    <row r="10" spans="1:22" ht="118.5">
      <c r="A10" s="44">
        <v>8</v>
      </c>
      <c r="B10" s="44" t="s">
        <v>267</v>
      </c>
      <c r="C10" s="52" t="s">
        <v>182</v>
      </c>
      <c r="D10" s="9" t="s">
        <v>49</v>
      </c>
      <c r="E10" s="121" t="s">
        <v>9</v>
      </c>
      <c r="F10" s="123">
        <v>85</v>
      </c>
      <c r="G10" s="124">
        <v>3.64</v>
      </c>
      <c r="H10" s="113">
        <v>13</v>
      </c>
      <c r="I10" s="114">
        <v>5</v>
      </c>
      <c r="J10" s="115">
        <v>0</v>
      </c>
      <c r="K10" s="120">
        <v>6</v>
      </c>
      <c r="L10" s="125">
        <v>4</v>
      </c>
      <c r="M10" s="126">
        <v>0</v>
      </c>
      <c r="N10" s="114">
        <v>4</v>
      </c>
      <c r="O10" s="115">
        <v>1</v>
      </c>
      <c r="P10" s="130">
        <v>1</v>
      </c>
      <c r="Q10" s="113">
        <v>7</v>
      </c>
      <c r="R10" s="147">
        <v>4</v>
      </c>
      <c r="S10" s="150">
        <v>12</v>
      </c>
      <c r="T10" s="152">
        <v>10</v>
      </c>
      <c r="U10" s="155">
        <v>0</v>
      </c>
      <c r="V10" s="67">
        <f t="shared" si="0"/>
        <v>67</v>
      </c>
    </row>
    <row r="11" spans="1:22" ht="39">
      <c r="A11" s="44">
        <v>9</v>
      </c>
      <c r="B11" s="44" t="s">
        <v>268</v>
      </c>
      <c r="C11" s="52" t="s">
        <v>183</v>
      </c>
      <c r="D11" s="9" t="s">
        <v>50</v>
      </c>
      <c r="E11" s="121" t="s">
        <v>9</v>
      </c>
      <c r="F11" s="123">
        <v>12</v>
      </c>
      <c r="G11" s="124">
        <v>12.24</v>
      </c>
      <c r="H11" s="113">
        <v>4</v>
      </c>
      <c r="I11" s="114">
        <v>1</v>
      </c>
      <c r="J11" s="115">
        <v>2</v>
      </c>
      <c r="K11" s="120">
        <v>0</v>
      </c>
      <c r="L11" s="125">
        <v>0</v>
      </c>
      <c r="M11" s="126">
        <v>0</v>
      </c>
      <c r="N11" s="114">
        <v>0</v>
      </c>
      <c r="O11" s="115">
        <v>0</v>
      </c>
      <c r="P11" s="130">
        <v>0</v>
      </c>
      <c r="Q11" s="113">
        <v>3</v>
      </c>
      <c r="R11" s="147">
        <v>0</v>
      </c>
      <c r="S11" s="150">
        <v>2</v>
      </c>
      <c r="T11" s="152">
        <v>0</v>
      </c>
      <c r="U11" s="155">
        <v>2</v>
      </c>
      <c r="V11" s="67">
        <f t="shared" si="0"/>
        <v>14</v>
      </c>
    </row>
    <row r="12" ht="13.5">
      <c r="V12" s="146">
        <f>SUM(V3:V11)</f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N3" sqref="N3"/>
    </sheetView>
  </sheetViews>
  <sheetFormatPr defaultColWidth="8.796875" defaultRowHeight="14.25"/>
  <cols>
    <col min="1" max="1" width="2.69921875" style="0" bestFit="1" customWidth="1"/>
    <col min="2" max="2" width="9.19921875" style="0" bestFit="1" customWidth="1"/>
    <col min="3" max="3" width="17.09765625" style="0" customWidth="1"/>
    <col min="5" max="5" width="15.3984375" style="0" bestFit="1" customWidth="1"/>
    <col min="6" max="6" width="3.3984375" style="0" bestFit="1" customWidth="1"/>
    <col min="7" max="7" width="8.69921875" style="0" bestFit="1" customWidth="1"/>
    <col min="8" max="8" width="10.69921875" style="0" customWidth="1"/>
    <col min="9" max="9" width="10.19921875" style="0" customWidth="1"/>
    <col min="10" max="10" width="11.69921875" style="0" customWidth="1"/>
    <col min="11" max="11" width="14.8984375" style="0" customWidth="1"/>
  </cols>
  <sheetData>
    <row r="1" spans="8:13" ht="41.25">
      <c r="H1" s="145" t="s">
        <v>377</v>
      </c>
      <c r="I1" s="119" t="s">
        <v>378</v>
      </c>
      <c r="J1" s="119" t="s">
        <v>379</v>
      </c>
      <c r="K1" s="118" t="s">
        <v>380</v>
      </c>
      <c r="L1" s="118" t="s">
        <v>381</v>
      </c>
      <c r="M1" s="156"/>
    </row>
    <row r="2" spans="1:13" ht="69">
      <c r="A2" s="68" t="s">
        <v>0</v>
      </c>
      <c r="B2" s="68" t="s">
        <v>238</v>
      </c>
      <c r="C2" s="68" t="s">
        <v>1</v>
      </c>
      <c r="D2" s="69" t="s">
        <v>239</v>
      </c>
      <c r="E2" s="68" t="s">
        <v>2</v>
      </c>
      <c r="F2" s="68" t="s">
        <v>3</v>
      </c>
      <c r="G2" s="68" t="s">
        <v>5</v>
      </c>
      <c r="H2" s="112" t="s">
        <v>370</v>
      </c>
      <c r="I2" s="69" t="s">
        <v>370</v>
      </c>
      <c r="J2" s="149" t="s">
        <v>370</v>
      </c>
      <c r="K2" s="151" t="s">
        <v>370</v>
      </c>
      <c r="L2" s="154" t="s">
        <v>370</v>
      </c>
      <c r="M2" s="157" t="s">
        <v>186</v>
      </c>
    </row>
    <row r="3" spans="1:13" ht="66">
      <c r="A3" s="44">
        <v>1</v>
      </c>
      <c r="B3" s="44" t="s">
        <v>260</v>
      </c>
      <c r="C3" s="52" t="s">
        <v>176</v>
      </c>
      <c r="D3" s="55" t="s">
        <v>196</v>
      </c>
      <c r="E3" s="9" t="s">
        <v>44</v>
      </c>
      <c r="F3" s="121" t="s">
        <v>9</v>
      </c>
      <c r="G3" s="124">
        <v>1.36</v>
      </c>
      <c r="H3" s="113">
        <v>7</v>
      </c>
      <c r="I3" s="115">
        <v>8</v>
      </c>
      <c r="J3" s="150">
        <v>4</v>
      </c>
      <c r="K3" s="152">
        <v>1</v>
      </c>
      <c r="L3" s="155">
        <v>2</v>
      </c>
      <c r="M3" s="67">
        <f>H3+I3+J3+K3+L3</f>
        <v>22</v>
      </c>
    </row>
    <row r="4" spans="1:13" ht="78.75">
      <c r="A4" s="44">
        <v>2</v>
      </c>
      <c r="B4" s="44" t="s">
        <v>261</v>
      </c>
      <c r="C4" s="52" t="s">
        <v>176</v>
      </c>
      <c r="D4" s="55" t="s">
        <v>196</v>
      </c>
      <c r="E4" s="9" t="s">
        <v>45</v>
      </c>
      <c r="F4" s="121" t="s">
        <v>9</v>
      </c>
      <c r="G4" s="124">
        <v>1.85</v>
      </c>
      <c r="H4" s="113">
        <v>0</v>
      </c>
      <c r="I4" s="115">
        <v>0</v>
      </c>
      <c r="J4" s="150">
        <v>7</v>
      </c>
      <c r="K4" s="152">
        <v>5</v>
      </c>
      <c r="L4" s="155">
        <v>3</v>
      </c>
      <c r="M4" s="67">
        <f aca="true" t="shared" si="0" ref="M4:M11">H4+I4+J4+K4+L4</f>
        <v>15</v>
      </c>
    </row>
    <row r="5" spans="1:13" ht="52.5">
      <c r="A5" s="44">
        <v>3</v>
      </c>
      <c r="B5" s="44" t="s">
        <v>262</v>
      </c>
      <c r="C5" s="52" t="s">
        <v>177</v>
      </c>
      <c r="D5" s="55" t="s">
        <v>197</v>
      </c>
      <c r="E5" s="9" t="s">
        <v>46</v>
      </c>
      <c r="F5" s="121" t="s">
        <v>9</v>
      </c>
      <c r="G5" s="124">
        <v>24.46</v>
      </c>
      <c r="H5" s="113">
        <v>0</v>
      </c>
      <c r="I5" s="115">
        <v>4</v>
      </c>
      <c r="J5" s="150">
        <v>3</v>
      </c>
      <c r="K5" s="152">
        <v>0</v>
      </c>
      <c r="L5" s="155">
        <v>0</v>
      </c>
      <c r="M5" s="67">
        <f t="shared" si="0"/>
        <v>7</v>
      </c>
    </row>
    <row r="6" spans="1:13" ht="52.5">
      <c r="A6" s="44">
        <v>4</v>
      </c>
      <c r="B6" s="44" t="s">
        <v>263</v>
      </c>
      <c r="C6" s="52" t="s">
        <v>178</v>
      </c>
      <c r="D6" s="55" t="s">
        <v>197</v>
      </c>
      <c r="E6" s="9" t="s">
        <v>46</v>
      </c>
      <c r="F6" s="121" t="s">
        <v>9</v>
      </c>
      <c r="G6" s="124">
        <v>7.71</v>
      </c>
      <c r="H6" s="113">
        <v>4</v>
      </c>
      <c r="I6" s="115">
        <v>0</v>
      </c>
      <c r="J6" s="150">
        <v>0</v>
      </c>
      <c r="K6" s="152">
        <v>7</v>
      </c>
      <c r="L6" s="155">
        <v>2</v>
      </c>
      <c r="M6" s="67">
        <f t="shared" si="0"/>
        <v>13</v>
      </c>
    </row>
    <row r="7" spans="1:13" ht="52.5">
      <c r="A7" s="44">
        <v>5</v>
      </c>
      <c r="B7" s="44" t="s">
        <v>264</v>
      </c>
      <c r="C7" s="52" t="s">
        <v>179</v>
      </c>
      <c r="D7" s="55" t="s">
        <v>198</v>
      </c>
      <c r="E7" s="9" t="s">
        <v>46</v>
      </c>
      <c r="F7" s="121" t="s">
        <v>9</v>
      </c>
      <c r="G7" s="124">
        <v>6.35</v>
      </c>
      <c r="H7" s="113">
        <v>2</v>
      </c>
      <c r="I7" s="115">
        <v>0</v>
      </c>
      <c r="J7" s="150">
        <v>0</v>
      </c>
      <c r="K7" s="152">
        <v>0</v>
      </c>
      <c r="L7" s="155">
        <v>0</v>
      </c>
      <c r="M7" s="67">
        <f t="shared" si="0"/>
        <v>2</v>
      </c>
    </row>
    <row r="8" spans="1:13" ht="41.25">
      <c r="A8" s="44">
        <v>6</v>
      </c>
      <c r="B8" s="44" t="s">
        <v>265</v>
      </c>
      <c r="C8" s="52" t="s">
        <v>180</v>
      </c>
      <c r="D8" s="55" t="s">
        <v>199</v>
      </c>
      <c r="E8" s="9" t="s">
        <v>47</v>
      </c>
      <c r="F8" s="121" t="s">
        <v>156</v>
      </c>
      <c r="G8" s="124">
        <v>14.78</v>
      </c>
      <c r="H8" s="113">
        <v>0</v>
      </c>
      <c r="I8" s="115">
        <v>0</v>
      </c>
      <c r="J8" s="150">
        <v>0</v>
      </c>
      <c r="K8" s="152">
        <v>0</v>
      </c>
      <c r="L8" s="155">
        <v>0</v>
      </c>
      <c r="M8" s="67">
        <f t="shared" si="0"/>
        <v>0</v>
      </c>
    </row>
    <row r="9" spans="1:13" ht="39">
      <c r="A9" s="44">
        <v>7</v>
      </c>
      <c r="B9" s="44" t="s">
        <v>266</v>
      </c>
      <c r="C9" s="52" t="s">
        <v>181</v>
      </c>
      <c r="D9" s="55" t="s">
        <v>199</v>
      </c>
      <c r="E9" s="9" t="s">
        <v>48</v>
      </c>
      <c r="F9" s="121" t="s">
        <v>9</v>
      </c>
      <c r="G9" s="124">
        <v>3.85</v>
      </c>
      <c r="H9" s="113">
        <v>4</v>
      </c>
      <c r="I9" s="115">
        <v>2</v>
      </c>
      <c r="J9" s="150">
        <v>11</v>
      </c>
      <c r="K9" s="152">
        <v>2</v>
      </c>
      <c r="L9" s="155">
        <v>0</v>
      </c>
      <c r="M9" s="67">
        <f t="shared" si="0"/>
        <v>19</v>
      </c>
    </row>
    <row r="10" spans="1:13" ht="118.5">
      <c r="A10" s="44">
        <v>8</v>
      </c>
      <c r="B10" s="44" t="s">
        <v>267</v>
      </c>
      <c r="C10" s="52" t="s">
        <v>182</v>
      </c>
      <c r="D10" s="55" t="s">
        <v>196</v>
      </c>
      <c r="E10" s="9" t="s">
        <v>49</v>
      </c>
      <c r="F10" s="121" t="s">
        <v>9</v>
      </c>
      <c r="G10" s="124">
        <v>3.64</v>
      </c>
      <c r="H10" s="113">
        <v>7</v>
      </c>
      <c r="I10" s="115">
        <v>4</v>
      </c>
      <c r="J10" s="150">
        <v>12</v>
      </c>
      <c r="K10" s="152">
        <v>10</v>
      </c>
      <c r="L10" s="155">
        <v>0</v>
      </c>
      <c r="M10" s="67">
        <f t="shared" si="0"/>
        <v>33</v>
      </c>
    </row>
    <row r="11" spans="1:13" ht="39">
      <c r="A11" s="44">
        <v>9</v>
      </c>
      <c r="B11" s="44" t="s">
        <v>268</v>
      </c>
      <c r="C11" s="52" t="s">
        <v>183</v>
      </c>
      <c r="D11" s="55" t="s">
        <v>199</v>
      </c>
      <c r="E11" s="9" t="s">
        <v>50</v>
      </c>
      <c r="F11" s="121" t="s">
        <v>9</v>
      </c>
      <c r="G11" s="124">
        <v>12.24</v>
      </c>
      <c r="H11" s="113">
        <v>3</v>
      </c>
      <c r="I11" s="115">
        <v>0</v>
      </c>
      <c r="J11" s="150">
        <v>2</v>
      </c>
      <c r="K11" s="152">
        <v>0</v>
      </c>
      <c r="L11" s="155">
        <v>2</v>
      </c>
      <c r="M11" s="67">
        <f t="shared" si="0"/>
        <v>7</v>
      </c>
    </row>
    <row r="12" spans="1:13" ht="13.5">
      <c r="A12" s="200" t="s">
        <v>376</v>
      </c>
      <c r="B12" s="200"/>
      <c r="C12" s="200"/>
      <c r="D12" s="200"/>
      <c r="E12" s="200"/>
      <c r="H12" s="64">
        <f aca="true" t="shared" si="1" ref="H12:M12">SUM(H3:H11)</f>
        <v>27</v>
      </c>
      <c r="I12" s="64">
        <f t="shared" si="1"/>
        <v>18</v>
      </c>
      <c r="J12" s="64">
        <f t="shared" si="1"/>
        <v>39</v>
      </c>
      <c r="K12" s="64">
        <f t="shared" si="1"/>
        <v>25</v>
      </c>
      <c r="L12" s="66">
        <f t="shared" si="1"/>
        <v>9</v>
      </c>
      <c r="M12" s="67">
        <f t="shared" si="1"/>
        <v>118</v>
      </c>
    </row>
  </sheetData>
  <sheetProtection/>
  <mergeCells count="1">
    <mergeCell ref="A12:E12"/>
  </mergeCells>
  <printOptions horizontalCentered="1"/>
  <pageMargins left="0" right="0" top="0" bottom="0" header="0.31496062992125984" footer="0.31496062992125984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99"/>
  <sheetViews>
    <sheetView tabSelected="1" zoomScalePageLayoutView="0" workbookViewId="0" topLeftCell="A19">
      <selection activeCell="B22" sqref="B22"/>
    </sheetView>
  </sheetViews>
  <sheetFormatPr defaultColWidth="8.796875" defaultRowHeight="14.25"/>
  <cols>
    <col min="1" max="1" width="8.19921875" style="0" customWidth="1"/>
    <col min="2" max="2" width="19.69921875" style="2" customWidth="1"/>
    <col min="3" max="4" width="34.69921875" style="1" customWidth="1"/>
    <col min="5" max="5" width="13.3984375" style="0" customWidth="1"/>
    <col min="6" max="6" width="14.69921875" style="3" customWidth="1"/>
    <col min="7" max="7" width="13.8984375" style="0" bestFit="1" customWidth="1"/>
    <col min="8" max="8" width="13.5" style="0" customWidth="1"/>
    <col min="9" max="9" width="13" style="0" customWidth="1"/>
  </cols>
  <sheetData>
    <row r="1" spans="1:8" ht="39" customHeight="1">
      <c r="A1" s="201"/>
      <c r="B1" s="202"/>
      <c r="C1" s="202"/>
      <c r="D1" s="202"/>
      <c r="E1" s="202"/>
      <c r="F1" s="202"/>
      <c r="G1" s="202"/>
      <c r="H1" s="203"/>
    </row>
    <row r="2" spans="1:9" ht="41.25">
      <c r="A2" s="68" t="s">
        <v>0</v>
      </c>
      <c r="B2" s="68" t="s">
        <v>1</v>
      </c>
      <c r="C2" s="68" t="s">
        <v>2</v>
      </c>
      <c r="D2" s="68" t="s">
        <v>390</v>
      </c>
      <c r="E2" s="68" t="s">
        <v>3</v>
      </c>
      <c r="F2" s="158" t="s">
        <v>341</v>
      </c>
      <c r="G2" s="159" t="s">
        <v>388</v>
      </c>
      <c r="H2" s="166" t="s">
        <v>6</v>
      </c>
      <c r="I2" s="168" t="s">
        <v>389</v>
      </c>
    </row>
    <row r="3" spans="1:9" ht="20.25" customHeight="1">
      <c r="A3" s="170">
        <v>1</v>
      </c>
      <c r="B3" s="160" t="s">
        <v>7</v>
      </c>
      <c r="C3" s="171" t="s">
        <v>8</v>
      </c>
      <c r="D3" s="171"/>
      <c r="E3" s="171" t="s">
        <v>9</v>
      </c>
      <c r="F3" s="160">
        <v>15</v>
      </c>
      <c r="G3" s="76"/>
      <c r="H3" s="167"/>
      <c r="I3" s="64"/>
    </row>
    <row r="4" spans="1:9" ht="27">
      <c r="A4" s="170">
        <v>2</v>
      </c>
      <c r="B4" s="160" t="s">
        <v>10</v>
      </c>
      <c r="C4" s="171" t="s">
        <v>11</v>
      </c>
      <c r="D4" s="171"/>
      <c r="E4" s="171" t="s">
        <v>9</v>
      </c>
      <c r="F4" s="160">
        <v>5</v>
      </c>
      <c r="G4" s="76"/>
      <c r="H4" s="167"/>
      <c r="I4" s="64"/>
    </row>
    <row r="5" spans="1:9" ht="27">
      <c r="A5" s="170">
        <v>3</v>
      </c>
      <c r="B5" s="160" t="s">
        <v>12</v>
      </c>
      <c r="C5" s="171" t="s">
        <v>343</v>
      </c>
      <c r="D5" s="171"/>
      <c r="E5" s="171" t="s">
        <v>9</v>
      </c>
      <c r="F5" s="160">
        <v>450</v>
      </c>
      <c r="G5" s="76"/>
      <c r="H5" s="167"/>
      <c r="I5" s="64"/>
    </row>
    <row r="6" spans="1:9" ht="82.5">
      <c r="A6" s="170">
        <v>4</v>
      </c>
      <c r="B6" s="160" t="s">
        <v>396</v>
      </c>
      <c r="C6" s="171" t="s">
        <v>397</v>
      </c>
      <c r="D6" s="171"/>
      <c r="E6" s="171" t="s">
        <v>9</v>
      </c>
      <c r="F6" s="160">
        <v>75</v>
      </c>
      <c r="G6" s="76"/>
      <c r="H6" s="167"/>
      <c r="I6" s="64"/>
    </row>
    <row r="7" spans="1:9" ht="54.75">
      <c r="A7" s="170">
        <v>5</v>
      </c>
      <c r="B7" s="160" t="s">
        <v>155</v>
      </c>
      <c r="C7" s="171" t="s">
        <v>27</v>
      </c>
      <c r="D7" s="171"/>
      <c r="E7" s="171" t="s">
        <v>9</v>
      </c>
      <c r="F7" s="160">
        <v>20</v>
      </c>
      <c r="G7" s="76"/>
      <c r="H7" s="167"/>
      <c r="I7" s="64"/>
    </row>
    <row r="8" spans="1:9" ht="82.5">
      <c r="A8" s="170">
        <v>6</v>
      </c>
      <c r="B8" s="160" t="s">
        <v>16</v>
      </c>
      <c r="C8" s="171" t="s">
        <v>398</v>
      </c>
      <c r="D8" s="171"/>
      <c r="E8" s="171" t="s">
        <v>9</v>
      </c>
      <c r="F8" s="160">
        <v>2800</v>
      </c>
      <c r="G8" s="76"/>
      <c r="H8" s="167"/>
      <c r="I8" s="64"/>
    </row>
    <row r="9" spans="1:9" ht="82.5">
      <c r="A9" s="172">
        <v>7</v>
      </c>
      <c r="B9" s="160" t="s">
        <v>18</v>
      </c>
      <c r="C9" s="171" t="s">
        <v>406</v>
      </c>
      <c r="D9" s="171"/>
      <c r="E9" s="171" t="s">
        <v>9</v>
      </c>
      <c r="F9" s="160">
        <v>1200</v>
      </c>
      <c r="G9" s="76"/>
      <c r="H9" s="167"/>
      <c r="I9" s="64"/>
    </row>
    <row r="10" spans="1:9" ht="30.75" customHeight="1">
      <c r="A10" s="172">
        <v>8</v>
      </c>
      <c r="B10" s="160" t="s">
        <v>22</v>
      </c>
      <c r="C10" s="171" t="s">
        <v>23</v>
      </c>
      <c r="D10" s="171"/>
      <c r="E10" s="171" t="s">
        <v>9</v>
      </c>
      <c r="F10" s="160">
        <v>40</v>
      </c>
      <c r="G10" s="76"/>
      <c r="H10" s="167"/>
      <c r="I10" s="64"/>
    </row>
    <row r="11" spans="1:9" ht="85.5" customHeight="1">
      <c r="A11" s="172">
        <v>9</v>
      </c>
      <c r="B11" s="160" t="s">
        <v>20</v>
      </c>
      <c r="C11" s="171" t="s">
        <v>21</v>
      </c>
      <c r="D11" s="171"/>
      <c r="E11" s="171" t="s">
        <v>9</v>
      </c>
      <c r="F11" s="160">
        <v>450</v>
      </c>
      <c r="G11" s="76"/>
      <c r="H11" s="167"/>
      <c r="I11" s="64"/>
    </row>
    <row r="12" spans="1:9" ht="27">
      <c r="A12" s="172">
        <v>10</v>
      </c>
      <c r="B12" s="160" t="s">
        <v>24</v>
      </c>
      <c r="C12" s="171" t="s">
        <v>25</v>
      </c>
      <c r="D12" s="171"/>
      <c r="E12" s="171" t="s">
        <v>26</v>
      </c>
      <c r="F12" s="160">
        <v>50</v>
      </c>
      <c r="G12" s="76"/>
      <c r="H12" s="167"/>
      <c r="I12" s="64"/>
    </row>
    <row r="13" spans="1:9" ht="41.25">
      <c r="A13" s="172">
        <v>11</v>
      </c>
      <c r="B13" s="173" t="s">
        <v>386</v>
      </c>
      <c r="C13" s="174"/>
      <c r="D13" s="174"/>
      <c r="E13" s="171" t="s">
        <v>26</v>
      </c>
      <c r="F13" s="160">
        <v>30</v>
      </c>
      <c r="G13" s="161"/>
      <c r="H13" s="167"/>
      <c r="I13" s="64"/>
    </row>
    <row r="14" spans="1:9" ht="54.75">
      <c r="A14" s="172">
        <v>12</v>
      </c>
      <c r="B14" s="160" t="s">
        <v>28</v>
      </c>
      <c r="C14" s="171" t="s">
        <v>345</v>
      </c>
      <c r="D14" s="171"/>
      <c r="E14" s="171" t="s">
        <v>9</v>
      </c>
      <c r="F14" s="160">
        <v>10</v>
      </c>
      <c r="G14" s="76"/>
      <c r="H14" s="167"/>
      <c r="I14" s="64"/>
    </row>
    <row r="15" spans="1:9" ht="45" customHeight="1">
      <c r="A15" s="172">
        <v>13</v>
      </c>
      <c r="B15" s="160" t="s">
        <v>30</v>
      </c>
      <c r="C15" s="171" t="s">
        <v>31</v>
      </c>
      <c r="D15" s="171"/>
      <c r="E15" s="171" t="s">
        <v>32</v>
      </c>
      <c r="F15" s="160">
        <v>10</v>
      </c>
      <c r="G15" s="76"/>
      <c r="H15" s="167"/>
      <c r="I15" s="64"/>
    </row>
    <row r="16" spans="1:9" ht="54.75">
      <c r="A16" s="172">
        <v>14</v>
      </c>
      <c r="B16" s="160" t="s">
        <v>35</v>
      </c>
      <c r="C16" s="171" t="s">
        <v>347</v>
      </c>
      <c r="D16" s="171"/>
      <c r="E16" s="171" t="s">
        <v>32</v>
      </c>
      <c r="F16" s="160">
        <v>15</v>
      </c>
      <c r="G16" s="76"/>
      <c r="H16" s="167"/>
      <c r="I16" s="64"/>
    </row>
    <row r="17" spans="1:9" ht="27">
      <c r="A17" s="175">
        <v>15</v>
      </c>
      <c r="B17" s="163" t="s">
        <v>382</v>
      </c>
      <c r="C17" s="176" t="s">
        <v>384</v>
      </c>
      <c r="D17" s="176"/>
      <c r="E17" s="163" t="s">
        <v>156</v>
      </c>
      <c r="F17" s="163">
        <v>40</v>
      </c>
      <c r="G17" s="162"/>
      <c r="H17" s="167"/>
      <c r="I17" s="64"/>
    </row>
    <row r="18" spans="1:9" ht="36.75" customHeight="1">
      <c r="A18" s="172">
        <v>16</v>
      </c>
      <c r="B18" s="160" t="s">
        <v>33</v>
      </c>
      <c r="C18" s="171" t="s">
        <v>346</v>
      </c>
      <c r="D18" s="171"/>
      <c r="E18" s="171" t="s">
        <v>9</v>
      </c>
      <c r="F18" s="160">
        <v>15</v>
      </c>
      <c r="G18" s="76"/>
      <c r="H18" s="167"/>
      <c r="I18" s="64"/>
    </row>
    <row r="19" spans="1:9" ht="54.75">
      <c r="A19" s="172">
        <v>17</v>
      </c>
      <c r="B19" s="160" t="s">
        <v>37</v>
      </c>
      <c r="C19" s="171" t="s">
        <v>38</v>
      </c>
      <c r="D19" s="171"/>
      <c r="E19" s="171" t="s">
        <v>9</v>
      </c>
      <c r="F19" s="160">
        <v>30</v>
      </c>
      <c r="G19" s="76"/>
      <c r="H19" s="167"/>
      <c r="I19" s="64"/>
    </row>
    <row r="20" spans="1:9" ht="13.5">
      <c r="A20" s="172">
        <v>18</v>
      </c>
      <c r="B20" s="160" t="s">
        <v>39</v>
      </c>
      <c r="C20" s="171" t="s">
        <v>40</v>
      </c>
      <c r="D20" s="171"/>
      <c r="E20" s="171" t="s">
        <v>41</v>
      </c>
      <c r="F20" s="160">
        <v>70</v>
      </c>
      <c r="G20" s="76"/>
      <c r="H20" s="167"/>
      <c r="I20" s="64"/>
    </row>
    <row r="21" spans="1:9" ht="41.25">
      <c r="A21" s="172">
        <v>19</v>
      </c>
      <c r="B21" s="160" t="s">
        <v>42</v>
      </c>
      <c r="C21" s="171" t="s">
        <v>43</v>
      </c>
      <c r="D21" s="171"/>
      <c r="E21" s="171" t="s">
        <v>9</v>
      </c>
      <c r="F21" s="160">
        <v>100</v>
      </c>
      <c r="G21" s="76"/>
      <c r="H21" s="167"/>
      <c r="I21" s="64"/>
    </row>
    <row r="22" spans="1:9" ht="27">
      <c r="A22" s="172">
        <v>20</v>
      </c>
      <c r="B22" s="160" t="s">
        <v>419</v>
      </c>
      <c r="C22" s="171" t="s">
        <v>44</v>
      </c>
      <c r="D22" s="171"/>
      <c r="E22" s="171" t="s">
        <v>9</v>
      </c>
      <c r="F22" s="160">
        <v>50</v>
      </c>
      <c r="G22" s="76"/>
      <c r="H22" s="167"/>
      <c r="I22" s="64"/>
    </row>
    <row r="23" spans="1:9" ht="41.25">
      <c r="A23" s="172">
        <v>21</v>
      </c>
      <c r="B23" s="160" t="s">
        <v>420</v>
      </c>
      <c r="C23" s="171" t="s">
        <v>45</v>
      </c>
      <c r="D23" s="171"/>
      <c r="E23" s="171" t="s">
        <v>9</v>
      </c>
      <c r="F23" s="160">
        <v>40</v>
      </c>
      <c r="G23" s="76"/>
      <c r="H23" s="167"/>
      <c r="I23" s="64"/>
    </row>
    <row r="24" spans="1:9" ht="27">
      <c r="A24" s="172">
        <v>22</v>
      </c>
      <c r="B24" s="160" t="s">
        <v>421</v>
      </c>
      <c r="C24" s="171" t="s">
        <v>46</v>
      </c>
      <c r="D24" s="171"/>
      <c r="E24" s="171" t="s">
        <v>9</v>
      </c>
      <c r="F24" s="160">
        <v>10</v>
      </c>
      <c r="G24" s="76"/>
      <c r="H24" s="167"/>
      <c r="I24" s="64"/>
    </row>
    <row r="25" spans="1:9" ht="27">
      <c r="A25" s="172">
        <v>23</v>
      </c>
      <c r="B25" s="160" t="s">
        <v>422</v>
      </c>
      <c r="C25" s="171" t="s">
        <v>46</v>
      </c>
      <c r="D25" s="171"/>
      <c r="E25" s="171" t="s">
        <v>9</v>
      </c>
      <c r="F25" s="160">
        <v>27</v>
      </c>
      <c r="G25" s="76"/>
      <c r="H25" s="167"/>
      <c r="I25" s="64"/>
    </row>
    <row r="26" spans="1:9" ht="27">
      <c r="A26" s="172">
        <v>24</v>
      </c>
      <c r="B26" s="160" t="s">
        <v>423</v>
      </c>
      <c r="C26" s="171" t="s">
        <v>46</v>
      </c>
      <c r="D26" s="171"/>
      <c r="E26" s="171" t="s">
        <v>9</v>
      </c>
      <c r="F26" s="160">
        <v>10</v>
      </c>
      <c r="G26" s="76"/>
      <c r="H26" s="167"/>
      <c r="I26" s="64"/>
    </row>
    <row r="27" spans="1:9" ht="27">
      <c r="A27" s="172">
        <v>25</v>
      </c>
      <c r="B27" s="160" t="s">
        <v>424</v>
      </c>
      <c r="C27" s="171" t="s">
        <v>428</v>
      </c>
      <c r="D27" s="171"/>
      <c r="E27" s="171" t="s">
        <v>9</v>
      </c>
      <c r="F27" s="160">
        <v>15</v>
      </c>
      <c r="G27" s="76"/>
      <c r="H27" s="167"/>
      <c r="I27" s="64"/>
    </row>
    <row r="28" spans="1:9" ht="27">
      <c r="A28" s="172">
        <v>26</v>
      </c>
      <c r="B28" s="160" t="s">
        <v>425</v>
      </c>
      <c r="C28" s="171" t="s">
        <v>48</v>
      </c>
      <c r="D28" s="171"/>
      <c r="E28" s="171" t="s">
        <v>9</v>
      </c>
      <c r="F28" s="160">
        <v>45</v>
      </c>
      <c r="G28" s="76"/>
      <c r="H28" s="167"/>
      <c r="I28" s="64"/>
    </row>
    <row r="29" spans="1:9" ht="69">
      <c r="A29" s="172">
        <v>27</v>
      </c>
      <c r="B29" s="160" t="s">
        <v>426</v>
      </c>
      <c r="C29" s="171" t="s">
        <v>49</v>
      </c>
      <c r="D29" s="171"/>
      <c r="E29" s="171" t="s">
        <v>9</v>
      </c>
      <c r="F29" s="160">
        <v>75</v>
      </c>
      <c r="G29" s="76"/>
      <c r="H29" s="167"/>
      <c r="I29" s="64"/>
    </row>
    <row r="30" spans="1:9" ht="54.75">
      <c r="A30" s="172">
        <v>28</v>
      </c>
      <c r="B30" s="160" t="s">
        <v>51</v>
      </c>
      <c r="C30" s="171" t="s">
        <v>348</v>
      </c>
      <c r="D30" s="171"/>
      <c r="E30" s="171" t="s">
        <v>9</v>
      </c>
      <c r="F30" s="160">
        <v>10</v>
      </c>
      <c r="G30" s="76"/>
      <c r="H30" s="167"/>
      <c r="I30" s="64"/>
    </row>
    <row r="31" spans="1:9" ht="27">
      <c r="A31" s="172">
        <v>29</v>
      </c>
      <c r="B31" s="160" t="s">
        <v>427</v>
      </c>
      <c r="C31" s="171" t="s">
        <v>47</v>
      </c>
      <c r="D31" s="171"/>
      <c r="E31" s="171" t="s">
        <v>156</v>
      </c>
      <c r="F31" s="160">
        <v>2</v>
      </c>
      <c r="G31" s="76"/>
      <c r="H31" s="167"/>
      <c r="I31" s="64"/>
    </row>
    <row r="32" spans="1:9" ht="69">
      <c r="A32" s="172">
        <v>30</v>
      </c>
      <c r="B32" s="160" t="s">
        <v>53</v>
      </c>
      <c r="C32" s="171" t="s">
        <v>399</v>
      </c>
      <c r="D32" s="171"/>
      <c r="E32" s="171" t="s">
        <v>9</v>
      </c>
      <c r="F32" s="160">
        <v>60</v>
      </c>
      <c r="G32" s="76"/>
      <c r="H32" s="167"/>
      <c r="I32" s="64"/>
    </row>
    <row r="33" spans="1:9" ht="41.25">
      <c r="A33" s="172">
        <v>31</v>
      </c>
      <c r="B33" s="160" t="s">
        <v>75</v>
      </c>
      <c r="C33" s="171" t="s">
        <v>76</v>
      </c>
      <c r="D33" s="171"/>
      <c r="E33" s="171" t="s">
        <v>242</v>
      </c>
      <c r="F33" s="164">
        <v>15</v>
      </c>
      <c r="G33" s="76"/>
      <c r="H33" s="167"/>
      <c r="I33" s="64"/>
    </row>
    <row r="34" spans="1:9" ht="41.25">
      <c r="A34" s="172">
        <v>32</v>
      </c>
      <c r="B34" s="160" t="s">
        <v>75</v>
      </c>
      <c r="C34" s="171" t="s">
        <v>77</v>
      </c>
      <c r="D34" s="171"/>
      <c r="E34" s="171" t="s">
        <v>242</v>
      </c>
      <c r="F34" s="164">
        <v>15</v>
      </c>
      <c r="G34" s="76"/>
      <c r="H34" s="167"/>
      <c r="I34" s="64"/>
    </row>
    <row r="35" spans="1:9" ht="13.5">
      <c r="A35" s="172">
        <v>33</v>
      </c>
      <c r="B35" s="160" t="s">
        <v>54</v>
      </c>
      <c r="C35" s="171" t="s">
        <v>55</v>
      </c>
      <c r="D35" s="171"/>
      <c r="E35" s="171" t="s">
        <v>9</v>
      </c>
      <c r="F35" s="165">
        <v>10000</v>
      </c>
      <c r="G35" s="76"/>
      <c r="H35" s="167"/>
      <c r="I35" s="64"/>
    </row>
    <row r="36" spans="1:9" ht="27">
      <c r="A36" s="172">
        <v>34</v>
      </c>
      <c r="B36" s="160" t="s">
        <v>56</v>
      </c>
      <c r="C36" s="171" t="s">
        <v>57</v>
      </c>
      <c r="D36" s="171"/>
      <c r="E36" s="171" t="s">
        <v>9</v>
      </c>
      <c r="F36" s="165">
        <v>10000</v>
      </c>
      <c r="G36" s="76"/>
      <c r="H36" s="167"/>
      <c r="I36" s="64"/>
    </row>
    <row r="37" spans="1:9" ht="27">
      <c r="A37" s="172">
        <v>35</v>
      </c>
      <c r="B37" s="160" t="s">
        <v>58</v>
      </c>
      <c r="C37" s="171" t="s">
        <v>59</v>
      </c>
      <c r="D37" s="171"/>
      <c r="E37" s="171" t="s">
        <v>9</v>
      </c>
      <c r="F37" s="165">
        <v>3000</v>
      </c>
      <c r="G37" s="76"/>
      <c r="H37" s="167"/>
      <c r="I37" s="64"/>
    </row>
    <row r="38" spans="1:9" ht="27">
      <c r="A38" s="172">
        <v>36</v>
      </c>
      <c r="B38" s="160" t="s">
        <v>62</v>
      </c>
      <c r="C38" s="171" t="s">
        <v>391</v>
      </c>
      <c r="D38" s="171"/>
      <c r="E38" s="171" t="s">
        <v>9</v>
      </c>
      <c r="F38" s="160">
        <v>20</v>
      </c>
      <c r="G38" s="76"/>
      <c r="H38" s="167"/>
      <c r="I38" s="64"/>
    </row>
    <row r="39" spans="1:9" ht="27">
      <c r="A39" s="172">
        <v>37</v>
      </c>
      <c r="B39" s="160" t="s">
        <v>62</v>
      </c>
      <c r="C39" s="171" t="s">
        <v>392</v>
      </c>
      <c r="D39" s="171"/>
      <c r="E39" s="171" t="s">
        <v>9</v>
      </c>
      <c r="F39" s="160">
        <v>20</v>
      </c>
      <c r="G39" s="76"/>
      <c r="H39" s="167"/>
      <c r="I39" s="64"/>
    </row>
    <row r="40" spans="1:9" ht="27">
      <c r="A40" s="172">
        <v>38</v>
      </c>
      <c r="B40" s="160" t="s">
        <v>62</v>
      </c>
      <c r="C40" s="171" t="s">
        <v>393</v>
      </c>
      <c r="D40" s="171"/>
      <c r="E40" s="171" t="s">
        <v>9</v>
      </c>
      <c r="F40" s="160">
        <v>20</v>
      </c>
      <c r="G40" s="76"/>
      <c r="H40" s="167"/>
      <c r="I40" s="64"/>
    </row>
    <row r="41" spans="1:9" ht="82.5">
      <c r="A41" s="172">
        <v>39</v>
      </c>
      <c r="B41" s="160" t="s">
        <v>66</v>
      </c>
      <c r="C41" s="171" t="s">
        <v>350</v>
      </c>
      <c r="D41" s="171"/>
      <c r="E41" s="171" t="s">
        <v>9</v>
      </c>
      <c r="F41" s="160">
        <v>10</v>
      </c>
      <c r="G41" s="76"/>
      <c r="H41" s="167"/>
      <c r="I41" s="64"/>
    </row>
    <row r="42" spans="1:9" ht="27">
      <c r="A42" s="172">
        <v>40</v>
      </c>
      <c r="B42" s="160" t="s">
        <v>68</v>
      </c>
      <c r="C42" s="171" t="s">
        <v>69</v>
      </c>
      <c r="D42" s="171"/>
      <c r="E42" s="171" t="s">
        <v>9</v>
      </c>
      <c r="F42" s="160">
        <v>110</v>
      </c>
      <c r="G42" s="76"/>
      <c r="H42" s="167"/>
      <c r="I42" s="64"/>
    </row>
    <row r="43" spans="1:9" ht="41.25">
      <c r="A43" s="172">
        <v>41</v>
      </c>
      <c r="B43" s="160" t="s">
        <v>70</v>
      </c>
      <c r="C43" s="171" t="s">
        <v>351</v>
      </c>
      <c r="D43" s="171"/>
      <c r="E43" s="171" t="s">
        <v>9</v>
      </c>
      <c r="F43" s="160">
        <v>150</v>
      </c>
      <c r="G43" s="76"/>
      <c r="H43" s="167"/>
      <c r="I43" s="64"/>
    </row>
    <row r="44" spans="1:9" ht="41.25">
      <c r="A44" s="172">
        <v>42</v>
      </c>
      <c r="B44" s="160" t="s">
        <v>70</v>
      </c>
      <c r="C44" s="171" t="s">
        <v>352</v>
      </c>
      <c r="D44" s="171"/>
      <c r="E44" s="171" t="s">
        <v>9</v>
      </c>
      <c r="F44" s="160">
        <v>90</v>
      </c>
      <c r="G44" s="76"/>
      <c r="H44" s="167"/>
      <c r="I44" s="64"/>
    </row>
    <row r="45" spans="1:9" ht="41.25">
      <c r="A45" s="172">
        <v>43</v>
      </c>
      <c r="B45" s="160" t="s">
        <v>70</v>
      </c>
      <c r="C45" s="171" t="s">
        <v>353</v>
      </c>
      <c r="D45" s="171"/>
      <c r="E45" s="171" t="s">
        <v>9</v>
      </c>
      <c r="F45" s="160">
        <v>160</v>
      </c>
      <c r="G45" s="76"/>
      <c r="H45" s="167"/>
      <c r="I45" s="64"/>
    </row>
    <row r="46" spans="1:9" ht="41.25">
      <c r="A46" s="172">
        <v>44</v>
      </c>
      <c r="B46" s="160" t="s">
        <v>70</v>
      </c>
      <c r="C46" s="171" t="s">
        <v>354</v>
      </c>
      <c r="D46" s="171"/>
      <c r="E46" s="171" t="s">
        <v>9</v>
      </c>
      <c r="F46" s="160">
        <v>30</v>
      </c>
      <c r="G46" s="76"/>
      <c r="H46" s="167"/>
      <c r="I46" s="64"/>
    </row>
    <row r="47" spans="1:9" ht="41.25">
      <c r="A47" s="172">
        <v>45</v>
      </c>
      <c r="B47" s="160" t="s">
        <v>71</v>
      </c>
      <c r="C47" s="171" t="s">
        <v>355</v>
      </c>
      <c r="D47" s="171"/>
      <c r="E47" s="171" t="s">
        <v>241</v>
      </c>
      <c r="F47" s="164">
        <v>310</v>
      </c>
      <c r="G47" s="76"/>
      <c r="H47" s="167"/>
      <c r="I47" s="64"/>
    </row>
    <row r="48" spans="1:9" ht="41.25">
      <c r="A48" s="172">
        <v>46</v>
      </c>
      <c r="B48" s="160" t="s">
        <v>73</v>
      </c>
      <c r="C48" s="171" t="s">
        <v>74</v>
      </c>
      <c r="D48" s="171"/>
      <c r="E48" s="171" t="s">
        <v>241</v>
      </c>
      <c r="F48" s="164">
        <v>15</v>
      </c>
      <c r="G48" s="76"/>
      <c r="H48" s="167"/>
      <c r="I48" s="64"/>
    </row>
    <row r="49" spans="1:9" ht="13.5">
      <c r="A49" s="172">
        <v>47</v>
      </c>
      <c r="B49" s="160" t="s">
        <v>78</v>
      </c>
      <c r="C49" s="171" t="s">
        <v>79</v>
      </c>
      <c r="D49" s="171"/>
      <c r="E49" s="171" t="s">
        <v>9</v>
      </c>
      <c r="F49" s="160">
        <v>20</v>
      </c>
      <c r="G49" s="76"/>
      <c r="H49" s="167"/>
      <c r="I49" s="64"/>
    </row>
    <row r="50" spans="1:9" ht="13.5">
      <c r="A50" s="172">
        <v>48</v>
      </c>
      <c r="B50" s="160" t="s">
        <v>80</v>
      </c>
      <c r="C50" s="171" t="s">
        <v>81</v>
      </c>
      <c r="D50" s="171"/>
      <c r="E50" s="171" t="s">
        <v>32</v>
      </c>
      <c r="F50" s="160">
        <v>15</v>
      </c>
      <c r="G50" s="76"/>
      <c r="H50" s="167"/>
      <c r="I50" s="64"/>
    </row>
    <row r="51" spans="1:9" ht="21.75" customHeight="1">
      <c r="A51" s="172">
        <v>49</v>
      </c>
      <c r="B51" s="160" t="s">
        <v>84</v>
      </c>
      <c r="C51" s="171" t="s">
        <v>357</v>
      </c>
      <c r="D51" s="171"/>
      <c r="E51" s="171" t="s">
        <v>9</v>
      </c>
      <c r="F51" s="160">
        <v>708</v>
      </c>
      <c r="G51" s="76"/>
      <c r="H51" s="167"/>
      <c r="I51" s="64"/>
    </row>
    <row r="52" spans="1:9" ht="24.75" customHeight="1">
      <c r="A52" s="172">
        <v>50</v>
      </c>
      <c r="B52" s="160" t="s">
        <v>82</v>
      </c>
      <c r="C52" s="171" t="s">
        <v>356</v>
      </c>
      <c r="D52" s="171"/>
      <c r="E52" s="171" t="s">
        <v>32</v>
      </c>
      <c r="F52" s="160">
        <v>5</v>
      </c>
      <c r="G52" s="76"/>
      <c r="H52" s="167"/>
      <c r="I52" s="64"/>
    </row>
    <row r="53" spans="1:9" ht="41.25">
      <c r="A53" s="172">
        <v>51</v>
      </c>
      <c r="B53" s="160" t="s">
        <v>88</v>
      </c>
      <c r="C53" s="171" t="s">
        <v>89</v>
      </c>
      <c r="D53" s="171"/>
      <c r="E53" s="171" t="s">
        <v>9</v>
      </c>
      <c r="F53" s="160">
        <v>20</v>
      </c>
      <c r="G53" s="76"/>
      <c r="H53" s="167"/>
      <c r="I53" s="64"/>
    </row>
    <row r="54" spans="1:9" ht="54.75">
      <c r="A54" s="172">
        <v>52</v>
      </c>
      <c r="B54" s="160" t="s">
        <v>86</v>
      </c>
      <c r="C54" s="171" t="s">
        <v>87</v>
      </c>
      <c r="D54" s="171"/>
      <c r="E54" s="171" t="s">
        <v>9</v>
      </c>
      <c r="F54" s="160">
        <v>20</v>
      </c>
      <c r="G54" s="76"/>
      <c r="H54" s="167"/>
      <c r="I54" s="64"/>
    </row>
    <row r="55" spans="1:9" ht="54.75">
      <c r="A55" s="172">
        <v>53</v>
      </c>
      <c r="B55" s="160" t="s">
        <v>92</v>
      </c>
      <c r="C55" s="171" t="s">
        <v>93</v>
      </c>
      <c r="D55" s="171"/>
      <c r="E55" s="171" t="s">
        <v>9</v>
      </c>
      <c r="F55" s="160">
        <v>30</v>
      </c>
      <c r="G55" s="76"/>
      <c r="H55" s="167"/>
      <c r="I55" s="64"/>
    </row>
    <row r="56" spans="1:9" ht="41.25">
      <c r="A56" s="172">
        <v>54</v>
      </c>
      <c r="B56" s="160" t="s">
        <v>90</v>
      </c>
      <c r="C56" s="171" t="s">
        <v>91</v>
      </c>
      <c r="D56" s="171"/>
      <c r="E56" s="171" t="s">
        <v>9</v>
      </c>
      <c r="F56" s="160">
        <v>1150</v>
      </c>
      <c r="G56" s="76"/>
      <c r="H56" s="167"/>
      <c r="I56" s="64"/>
    </row>
    <row r="57" spans="1:9" ht="27">
      <c r="A57" s="172">
        <v>55</v>
      </c>
      <c r="B57" s="160" t="s">
        <v>394</v>
      </c>
      <c r="C57" s="171" t="s">
        <v>400</v>
      </c>
      <c r="D57" s="171"/>
      <c r="E57" s="171" t="s">
        <v>9</v>
      </c>
      <c r="F57" s="160">
        <v>200</v>
      </c>
      <c r="G57" s="76"/>
      <c r="H57" s="167"/>
      <c r="I57" s="64"/>
    </row>
    <row r="58" spans="1:9" ht="13.5">
      <c r="A58" s="172">
        <v>56</v>
      </c>
      <c r="B58" s="160" t="s">
        <v>395</v>
      </c>
      <c r="C58" s="171" t="s">
        <v>407</v>
      </c>
      <c r="D58" s="171"/>
      <c r="E58" s="171" t="s">
        <v>9</v>
      </c>
      <c r="F58" s="160">
        <v>1000</v>
      </c>
      <c r="G58" s="76"/>
      <c r="H58" s="167"/>
      <c r="I58" s="64"/>
    </row>
    <row r="59" spans="1:9" ht="69">
      <c r="A59" s="172">
        <v>57</v>
      </c>
      <c r="B59" s="160" t="s">
        <v>96</v>
      </c>
      <c r="C59" s="171" t="s">
        <v>165</v>
      </c>
      <c r="D59" s="171"/>
      <c r="E59" s="171" t="s">
        <v>9</v>
      </c>
      <c r="F59" s="160">
        <v>10</v>
      </c>
      <c r="G59" s="76"/>
      <c r="H59" s="167"/>
      <c r="I59" s="64"/>
    </row>
    <row r="60" spans="1:9" ht="31.5" customHeight="1">
      <c r="A60" s="172">
        <v>58</v>
      </c>
      <c r="B60" s="160" t="s">
        <v>97</v>
      </c>
      <c r="C60" s="171" t="s">
        <v>98</v>
      </c>
      <c r="D60" s="171"/>
      <c r="E60" s="171" t="s">
        <v>32</v>
      </c>
      <c r="F60" s="160">
        <v>25</v>
      </c>
      <c r="G60" s="76"/>
      <c r="H60" s="167"/>
      <c r="I60" s="64"/>
    </row>
    <row r="61" spans="1:9" ht="24.75" customHeight="1">
      <c r="A61" s="172">
        <v>59</v>
      </c>
      <c r="B61" s="160" t="s">
        <v>99</v>
      </c>
      <c r="C61" s="171" t="s">
        <v>98</v>
      </c>
      <c r="D61" s="171"/>
      <c r="E61" s="171" t="s">
        <v>32</v>
      </c>
      <c r="F61" s="160">
        <v>16</v>
      </c>
      <c r="G61" s="76"/>
      <c r="H61" s="167"/>
      <c r="I61" s="64"/>
    </row>
    <row r="62" spans="1:9" ht="13.5">
      <c r="A62" s="172">
        <v>60</v>
      </c>
      <c r="B62" s="177" t="s">
        <v>383</v>
      </c>
      <c r="C62" s="178" t="s">
        <v>385</v>
      </c>
      <c r="D62" s="178"/>
      <c r="E62" s="171" t="s">
        <v>156</v>
      </c>
      <c r="F62" s="160">
        <v>80</v>
      </c>
      <c r="G62" s="161"/>
      <c r="H62" s="167"/>
      <c r="I62" s="64"/>
    </row>
    <row r="63" spans="1:9" ht="41.25">
      <c r="A63" s="172">
        <v>61</v>
      </c>
      <c r="B63" s="160" t="s">
        <v>102</v>
      </c>
      <c r="C63" s="171" t="s">
        <v>401</v>
      </c>
      <c r="D63" s="171"/>
      <c r="E63" s="171" t="s">
        <v>9</v>
      </c>
      <c r="F63" s="160">
        <v>10</v>
      </c>
      <c r="G63" s="76"/>
      <c r="H63" s="167"/>
      <c r="I63" s="64"/>
    </row>
    <row r="64" spans="1:9" ht="82.5">
      <c r="A64" s="172">
        <v>62</v>
      </c>
      <c r="B64" s="160" t="s">
        <v>104</v>
      </c>
      <c r="C64" s="171" t="s">
        <v>105</v>
      </c>
      <c r="D64" s="171"/>
      <c r="E64" s="171" t="s">
        <v>9</v>
      </c>
      <c r="F64" s="160">
        <v>40</v>
      </c>
      <c r="G64" s="76"/>
      <c r="H64" s="167"/>
      <c r="I64" s="64"/>
    </row>
    <row r="65" spans="1:9" ht="101.25" customHeight="1">
      <c r="A65" s="172">
        <v>63</v>
      </c>
      <c r="B65" s="160" t="s">
        <v>106</v>
      </c>
      <c r="C65" s="171" t="s">
        <v>107</v>
      </c>
      <c r="D65" s="171"/>
      <c r="E65" s="171" t="s">
        <v>9</v>
      </c>
      <c r="F65" s="160">
        <v>80</v>
      </c>
      <c r="G65" s="76"/>
      <c r="H65" s="167"/>
      <c r="I65" s="64"/>
    </row>
    <row r="66" spans="1:9" ht="96">
      <c r="A66" s="172">
        <v>64</v>
      </c>
      <c r="B66" s="160" t="s">
        <v>108</v>
      </c>
      <c r="C66" s="171" t="s">
        <v>109</v>
      </c>
      <c r="D66" s="171"/>
      <c r="E66" s="171" t="s">
        <v>9</v>
      </c>
      <c r="F66" s="160">
        <v>180</v>
      </c>
      <c r="G66" s="76"/>
      <c r="H66" s="167"/>
      <c r="I66" s="64"/>
    </row>
    <row r="67" spans="1:9" ht="82.5">
      <c r="A67" s="172">
        <v>65</v>
      </c>
      <c r="B67" s="160" t="s">
        <v>110</v>
      </c>
      <c r="C67" s="171" t="s">
        <v>111</v>
      </c>
      <c r="D67" s="171"/>
      <c r="E67" s="171" t="s">
        <v>9</v>
      </c>
      <c r="F67" s="160">
        <v>20</v>
      </c>
      <c r="G67" s="76"/>
      <c r="H67" s="167"/>
      <c r="I67" s="64"/>
    </row>
    <row r="68" spans="1:9" ht="41.25">
      <c r="A68" s="172">
        <v>66</v>
      </c>
      <c r="B68" s="160" t="s">
        <v>112</v>
      </c>
      <c r="C68" s="171" t="s">
        <v>113</v>
      </c>
      <c r="D68" s="171"/>
      <c r="E68" s="171" t="s">
        <v>32</v>
      </c>
      <c r="F68" s="160">
        <v>10</v>
      </c>
      <c r="G68" s="76"/>
      <c r="H68" s="167"/>
      <c r="I68" s="64"/>
    </row>
    <row r="69" spans="1:9" ht="41.25">
      <c r="A69" s="172">
        <v>67</v>
      </c>
      <c r="B69" s="160" t="s">
        <v>112</v>
      </c>
      <c r="C69" s="171" t="s">
        <v>387</v>
      </c>
      <c r="D69" s="171"/>
      <c r="E69" s="171" t="s">
        <v>32</v>
      </c>
      <c r="F69" s="160">
        <v>180</v>
      </c>
      <c r="G69" s="76"/>
      <c r="H69" s="167"/>
      <c r="I69" s="64"/>
    </row>
    <row r="70" spans="1:9" ht="39" customHeight="1">
      <c r="A70" s="172">
        <v>68</v>
      </c>
      <c r="B70" s="160" t="s">
        <v>115</v>
      </c>
      <c r="C70" s="171" t="s">
        <v>116</v>
      </c>
      <c r="D70" s="171"/>
      <c r="E70" s="171" t="s">
        <v>32</v>
      </c>
      <c r="F70" s="160">
        <v>130</v>
      </c>
      <c r="G70" s="76"/>
      <c r="H70" s="167"/>
      <c r="I70" s="64"/>
    </row>
    <row r="71" spans="1:9" ht="50.25" customHeight="1">
      <c r="A71" s="172">
        <v>69</v>
      </c>
      <c r="B71" s="160" t="s">
        <v>117</v>
      </c>
      <c r="C71" s="171" t="s">
        <v>118</v>
      </c>
      <c r="D71" s="171"/>
      <c r="E71" s="171" t="s">
        <v>32</v>
      </c>
      <c r="F71" s="160">
        <v>80</v>
      </c>
      <c r="G71" s="76"/>
      <c r="H71" s="167"/>
      <c r="I71" s="64"/>
    </row>
    <row r="72" spans="1:9" ht="58.5" customHeight="1">
      <c r="A72" s="172">
        <v>70</v>
      </c>
      <c r="B72" s="160" t="s">
        <v>119</v>
      </c>
      <c r="C72" s="171" t="s">
        <v>120</v>
      </c>
      <c r="D72" s="171"/>
      <c r="E72" s="171" t="s">
        <v>32</v>
      </c>
      <c r="F72" s="160">
        <v>70</v>
      </c>
      <c r="G72" s="76"/>
      <c r="H72" s="167"/>
      <c r="I72" s="64"/>
    </row>
    <row r="73" spans="1:9" ht="54.75">
      <c r="A73" s="172">
        <v>71</v>
      </c>
      <c r="B73" s="160" t="s">
        <v>121</v>
      </c>
      <c r="C73" s="171" t="s">
        <v>122</v>
      </c>
      <c r="D73" s="171"/>
      <c r="E73" s="171" t="s">
        <v>9</v>
      </c>
      <c r="F73" s="160">
        <v>20</v>
      </c>
      <c r="G73" s="76"/>
      <c r="H73" s="167"/>
      <c r="I73" s="64"/>
    </row>
    <row r="74" spans="1:9" ht="27">
      <c r="A74" s="172">
        <v>72</v>
      </c>
      <c r="B74" s="160" t="s">
        <v>123</v>
      </c>
      <c r="C74" s="171" t="s">
        <v>124</v>
      </c>
      <c r="D74" s="171"/>
      <c r="E74" s="171" t="s">
        <v>9</v>
      </c>
      <c r="F74" s="160">
        <v>20</v>
      </c>
      <c r="G74" s="76"/>
      <c r="H74" s="167"/>
      <c r="I74" s="64"/>
    </row>
    <row r="75" spans="1:9" ht="27">
      <c r="A75" s="172">
        <v>73</v>
      </c>
      <c r="B75" s="160" t="s">
        <v>123</v>
      </c>
      <c r="C75" s="171" t="s">
        <v>125</v>
      </c>
      <c r="D75" s="171"/>
      <c r="E75" s="171" t="s">
        <v>9</v>
      </c>
      <c r="F75" s="160">
        <v>80</v>
      </c>
      <c r="G75" s="76"/>
      <c r="H75" s="167"/>
      <c r="I75" s="64"/>
    </row>
    <row r="76" spans="1:9" ht="27">
      <c r="A76" s="172">
        <v>74</v>
      </c>
      <c r="B76" s="160" t="s">
        <v>126</v>
      </c>
      <c r="C76" s="171" t="s">
        <v>127</v>
      </c>
      <c r="D76" s="171"/>
      <c r="E76" s="171" t="s">
        <v>9</v>
      </c>
      <c r="F76" s="160">
        <v>260</v>
      </c>
      <c r="G76" s="76"/>
      <c r="H76" s="167"/>
      <c r="I76" s="64"/>
    </row>
    <row r="77" spans="1:9" ht="69">
      <c r="A77" s="172">
        <v>75</v>
      </c>
      <c r="B77" s="160" t="s">
        <v>128</v>
      </c>
      <c r="C77" s="171" t="s">
        <v>129</v>
      </c>
      <c r="D77" s="171"/>
      <c r="E77" s="171" t="s">
        <v>9</v>
      </c>
      <c r="F77" s="160">
        <v>30</v>
      </c>
      <c r="G77" s="76"/>
      <c r="H77" s="167"/>
      <c r="I77" s="64"/>
    </row>
    <row r="78" spans="1:9" ht="13.5">
      <c r="A78" s="172">
        <v>76</v>
      </c>
      <c r="B78" s="160" t="s">
        <v>174</v>
      </c>
      <c r="C78" s="171" t="s">
        <v>175</v>
      </c>
      <c r="D78" s="171"/>
      <c r="E78" s="171" t="s">
        <v>156</v>
      </c>
      <c r="F78" s="160">
        <v>10</v>
      </c>
      <c r="G78" s="76"/>
      <c r="H78" s="167"/>
      <c r="I78" s="64"/>
    </row>
    <row r="79" spans="1:9" ht="54.75">
      <c r="A79" s="172">
        <v>77</v>
      </c>
      <c r="B79" s="160" t="s">
        <v>134</v>
      </c>
      <c r="C79" s="171" t="s">
        <v>135</v>
      </c>
      <c r="D79" s="171"/>
      <c r="E79" s="171" t="s">
        <v>9</v>
      </c>
      <c r="F79" s="160">
        <v>10</v>
      </c>
      <c r="G79" s="76"/>
      <c r="H79" s="167"/>
      <c r="I79" s="64"/>
    </row>
    <row r="80" spans="1:9" ht="66.75" customHeight="1">
      <c r="A80" s="172">
        <v>78</v>
      </c>
      <c r="B80" s="160" t="s">
        <v>130</v>
      </c>
      <c r="C80" s="171" t="s">
        <v>131</v>
      </c>
      <c r="D80" s="171"/>
      <c r="E80" s="171" t="s">
        <v>9</v>
      </c>
      <c r="F80" s="160">
        <v>3000</v>
      </c>
      <c r="G80" s="76"/>
      <c r="H80" s="167"/>
      <c r="I80" s="64"/>
    </row>
    <row r="81" spans="1:9" ht="36.75" customHeight="1">
      <c r="A81" s="172">
        <v>79</v>
      </c>
      <c r="B81" s="160" t="s">
        <v>132</v>
      </c>
      <c r="C81" s="171" t="s">
        <v>133</v>
      </c>
      <c r="D81" s="171"/>
      <c r="E81" s="171" t="s">
        <v>9</v>
      </c>
      <c r="F81" s="160">
        <v>400</v>
      </c>
      <c r="G81" s="76"/>
      <c r="H81" s="167"/>
      <c r="I81" s="64"/>
    </row>
    <row r="82" spans="1:9" ht="68.25" customHeight="1">
      <c r="A82" s="172">
        <v>80</v>
      </c>
      <c r="B82" s="160" t="s">
        <v>136</v>
      </c>
      <c r="C82" s="171" t="s">
        <v>168</v>
      </c>
      <c r="D82" s="171"/>
      <c r="E82" s="171" t="s">
        <v>9</v>
      </c>
      <c r="F82" s="160">
        <v>10</v>
      </c>
      <c r="G82" s="76"/>
      <c r="H82" s="167"/>
      <c r="I82" s="64"/>
    </row>
    <row r="83" spans="1:9" ht="54.75" customHeight="1">
      <c r="A83" s="172">
        <v>81</v>
      </c>
      <c r="B83" s="160" t="s">
        <v>137</v>
      </c>
      <c r="C83" s="171" t="s">
        <v>169</v>
      </c>
      <c r="D83" s="171"/>
      <c r="E83" s="171" t="s">
        <v>9</v>
      </c>
      <c r="F83" s="160">
        <v>40</v>
      </c>
      <c r="G83" s="76"/>
      <c r="H83" s="167"/>
      <c r="I83" s="64"/>
    </row>
    <row r="84" spans="1:9" ht="54.75">
      <c r="A84" s="172">
        <v>82</v>
      </c>
      <c r="B84" s="160" t="s">
        <v>402</v>
      </c>
      <c r="C84" s="171" t="s">
        <v>403</v>
      </c>
      <c r="D84" s="171"/>
      <c r="E84" s="171" t="s">
        <v>9</v>
      </c>
      <c r="F84" s="160">
        <v>80</v>
      </c>
      <c r="G84" s="76"/>
      <c r="H84" s="167"/>
      <c r="I84" s="64"/>
    </row>
    <row r="85" spans="1:9" ht="69">
      <c r="A85" s="172">
        <v>83</v>
      </c>
      <c r="B85" s="160" t="s">
        <v>140</v>
      </c>
      <c r="C85" s="171" t="s">
        <v>359</v>
      </c>
      <c r="D85" s="171"/>
      <c r="E85" s="171" t="s">
        <v>32</v>
      </c>
      <c r="F85" s="160">
        <v>50</v>
      </c>
      <c r="G85" s="76"/>
      <c r="H85" s="167"/>
      <c r="I85" s="64"/>
    </row>
    <row r="86" spans="1:9" ht="82.5">
      <c r="A86" s="172">
        <v>84</v>
      </c>
      <c r="B86" s="160" t="s">
        <v>141</v>
      </c>
      <c r="C86" s="171" t="s">
        <v>360</v>
      </c>
      <c r="D86" s="171"/>
      <c r="E86" s="171" t="s">
        <v>9</v>
      </c>
      <c r="F86" s="160">
        <v>100</v>
      </c>
      <c r="G86" s="76"/>
      <c r="H86" s="167"/>
      <c r="I86" s="64"/>
    </row>
    <row r="87" spans="1:9" ht="27">
      <c r="A87" s="172">
        <v>85</v>
      </c>
      <c r="B87" s="160" t="s">
        <v>147</v>
      </c>
      <c r="C87" s="171" t="s">
        <v>171</v>
      </c>
      <c r="D87" s="171"/>
      <c r="E87" s="171" t="s">
        <v>9</v>
      </c>
      <c r="F87" s="160">
        <v>50</v>
      </c>
      <c r="G87" s="76"/>
      <c r="H87" s="167"/>
      <c r="I87" s="64"/>
    </row>
    <row r="88" spans="1:9" ht="27">
      <c r="A88" s="172">
        <v>86</v>
      </c>
      <c r="B88" s="160" t="s">
        <v>143</v>
      </c>
      <c r="C88" s="171" t="s">
        <v>144</v>
      </c>
      <c r="D88" s="171"/>
      <c r="E88" s="171" t="s">
        <v>9</v>
      </c>
      <c r="F88" s="160">
        <v>10</v>
      </c>
      <c r="G88" s="76"/>
      <c r="H88" s="167"/>
      <c r="I88" s="64"/>
    </row>
    <row r="89" spans="1:9" ht="27">
      <c r="A89" s="172">
        <v>87</v>
      </c>
      <c r="B89" s="160" t="s">
        <v>145</v>
      </c>
      <c r="C89" s="171" t="s">
        <v>146</v>
      </c>
      <c r="D89" s="171"/>
      <c r="E89" s="171" t="s">
        <v>9</v>
      </c>
      <c r="F89" s="160">
        <v>10</v>
      </c>
      <c r="G89" s="76"/>
      <c r="H89" s="167"/>
      <c r="I89" s="64"/>
    </row>
    <row r="90" spans="1:9" ht="27">
      <c r="A90" s="172">
        <v>88</v>
      </c>
      <c r="B90" s="160" t="s">
        <v>148</v>
      </c>
      <c r="C90" s="171" t="s">
        <v>172</v>
      </c>
      <c r="D90" s="171"/>
      <c r="E90" s="171" t="s">
        <v>9</v>
      </c>
      <c r="F90" s="160">
        <v>50</v>
      </c>
      <c r="G90" s="76"/>
      <c r="H90" s="167"/>
      <c r="I90" s="64"/>
    </row>
    <row r="91" spans="1:9" ht="69">
      <c r="A91" s="172">
        <v>89</v>
      </c>
      <c r="B91" s="160" t="s">
        <v>404</v>
      </c>
      <c r="C91" s="179" t="s">
        <v>405</v>
      </c>
      <c r="D91" s="179"/>
      <c r="E91" s="171" t="s">
        <v>9</v>
      </c>
      <c r="F91" s="160">
        <v>30</v>
      </c>
      <c r="G91" s="76"/>
      <c r="H91" s="167"/>
      <c r="I91" s="169"/>
    </row>
    <row r="92" spans="1:9" ht="34.5" customHeight="1">
      <c r="A92" s="172">
        <v>90</v>
      </c>
      <c r="B92" s="160" t="s">
        <v>152</v>
      </c>
      <c r="C92" s="171" t="s">
        <v>153</v>
      </c>
      <c r="D92" s="171"/>
      <c r="E92" s="171" t="s">
        <v>32</v>
      </c>
      <c r="F92" s="160">
        <v>420</v>
      </c>
      <c r="G92" s="76"/>
      <c r="H92" s="167"/>
      <c r="I92" s="64"/>
    </row>
    <row r="93" spans="1:9" ht="92.25" customHeight="1">
      <c r="A93" s="172">
        <v>91</v>
      </c>
      <c r="B93" s="160" t="s">
        <v>149</v>
      </c>
      <c r="C93" s="171" t="s">
        <v>150</v>
      </c>
      <c r="D93" s="171"/>
      <c r="E93" s="171" t="s">
        <v>9</v>
      </c>
      <c r="F93" s="160">
        <v>5</v>
      </c>
      <c r="G93" s="76"/>
      <c r="H93" s="167"/>
      <c r="I93" s="64"/>
    </row>
    <row r="94" spans="1:9" ht="92.25" customHeight="1">
      <c r="A94" s="172">
        <v>92</v>
      </c>
      <c r="B94" s="160" t="s">
        <v>408</v>
      </c>
      <c r="C94" s="171" t="s">
        <v>409</v>
      </c>
      <c r="D94" s="171"/>
      <c r="E94" s="171" t="s">
        <v>410</v>
      </c>
      <c r="F94" s="160">
        <v>10</v>
      </c>
      <c r="G94" s="76"/>
      <c r="H94" s="167"/>
      <c r="I94" s="64"/>
    </row>
    <row r="95" spans="1:9" ht="92.25" customHeight="1">
      <c r="A95" s="172">
        <v>93</v>
      </c>
      <c r="B95" s="160" t="s">
        <v>408</v>
      </c>
      <c r="C95" s="171" t="s">
        <v>411</v>
      </c>
      <c r="D95" s="171"/>
      <c r="E95" s="171" t="s">
        <v>410</v>
      </c>
      <c r="F95" s="160">
        <v>6</v>
      </c>
      <c r="G95" s="76"/>
      <c r="H95" s="167"/>
      <c r="I95" s="64"/>
    </row>
    <row r="96" spans="1:9" ht="92.25" customHeight="1">
      <c r="A96" s="172">
        <v>94</v>
      </c>
      <c r="B96" s="160" t="s">
        <v>412</v>
      </c>
      <c r="C96" s="171" t="s">
        <v>413</v>
      </c>
      <c r="D96" s="171"/>
      <c r="E96" s="171" t="s">
        <v>410</v>
      </c>
      <c r="F96" s="160">
        <v>15</v>
      </c>
      <c r="G96" s="76"/>
      <c r="H96" s="167"/>
      <c r="I96" s="64"/>
    </row>
    <row r="97" spans="1:9" ht="92.25" customHeight="1">
      <c r="A97" s="172">
        <v>95</v>
      </c>
      <c r="B97" s="160" t="s">
        <v>412</v>
      </c>
      <c r="C97" s="171" t="s">
        <v>414</v>
      </c>
      <c r="D97" s="171"/>
      <c r="E97" s="171" t="s">
        <v>410</v>
      </c>
      <c r="F97" s="160">
        <v>3</v>
      </c>
      <c r="G97" s="76"/>
      <c r="H97" s="167"/>
      <c r="I97" s="64"/>
    </row>
    <row r="98" spans="1:9" ht="63" customHeight="1">
      <c r="A98" s="172">
        <v>96</v>
      </c>
      <c r="B98" s="160" t="s">
        <v>417</v>
      </c>
      <c r="C98" s="171" t="s">
        <v>415</v>
      </c>
      <c r="D98" s="171"/>
      <c r="E98" s="171" t="s">
        <v>410</v>
      </c>
      <c r="F98" s="160">
        <v>3</v>
      </c>
      <c r="G98" s="76"/>
      <c r="H98" s="167"/>
      <c r="I98" s="64"/>
    </row>
    <row r="99" spans="1:9" ht="38.25" customHeight="1">
      <c r="A99" s="172">
        <v>97</v>
      </c>
      <c r="B99" s="160" t="s">
        <v>418</v>
      </c>
      <c r="C99" s="171" t="s">
        <v>416</v>
      </c>
      <c r="D99" s="171"/>
      <c r="E99" s="171" t="s">
        <v>410</v>
      </c>
      <c r="F99" s="160">
        <v>3</v>
      </c>
      <c r="G99" s="76"/>
      <c r="H99" s="167"/>
      <c r="I99" s="64"/>
    </row>
    <row r="100" ht="28.5" customHeight="1"/>
    <row r="101" ht="28.5" customHeight="1"/>
  </sheetData>
  <sheetProtection/>
  <mergeCells count="1">
    <mergeCell ref="A1:H1"/>
  </mergeCells>
  <printOptions horizontalCentered="1"/>
  <pageMargins left="0" right="0" top="0" bottom="0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RCKiK</dc:creator>
  <cp:keywords/>
  <dc:description/>
  <cp:lastModifiedBy>Angela</cp:lastModifiedBy>
  <cp:lastPrinted>2018-02-14T13:02:22Z</cp:lastPrinted>
  <dcterms:created xsi:type="dcterms:W3CDTF">2016-09-02T10:25:08Z</dcterms:created>
  <dcterms:modified xsi:type="dcterms:W3CDTF">2019-06-14T10:20:14Z</dcterms:modified>
  <cp:category/>
  <cp:version/>
  <cp:contentType/>
  <cp:contentStatus/>
</cp:coreProperties>
</file>